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2"/>
  </bookViews>
  <sheets>
    <sheet name="Część nr 1" sheetId="1" r:id="rId1"/>
    <sheet name="Część nr 2" sheetId="2" r:id="rId2"/>
    <sheet name="Część nr 3" sheetId="3" r:id="rId3"/>
    <sheet name="Część nr 4" sheetId="4" r:id="rId4"/>
    <sheet name="Część nr 25" sheetId="5" state="hidden" r:id="rId5"/>
  </sheets>
  <definedNames/>
  <calcPr fullCalcOnLoad="1"/>
</workbook>
</file>

<file path=xl/sharedStrings.xml><?xml version="1.0" encoding="utf-8"?>
<sst xmlns="http://schemas.openxmlformats.org/spreadsheetml/2006/main" count="311" uniqueCount="143">
  <si>
    <t xml:space="preserve">Trzpień dystalny prosty  tytanowy w kształcie stożkowym, mocowany press-fitowo  w części diaphysialnej kanału kości udowej w co najmniej trzech długościach i co najmniej 5 grubościach  oraz trzpień mocowany metaphysialnie w co najmniej 5 długościach i co </t>
  </si>
  <si>
    <t>Część proksymalna wykonana ze stopu tytanowego pokryta porowatą okładziną tytanową i napylona hydroksyapatytem z otworami do doszycia, w co najmniej 5 długościach od 50 do 90mm , dostępne części proksymalne offsetowe z 10mm odsadzeniem bocznym. Część prok</t>
  </si>
  <si>
    <t>Kosz rewizyjny z otworami na śruby wykonany z porowatego tytanu przerastającego kością przeznaczony do wklejenia panewki cementowanej. Rozmiary od 54 do 76mm w skokach co 2 milimetry. Zamiennie wersja panewki bezcementowa do użycia z wkładką polietylenową</t>
  </si>
  <si>
    <t>Załącznik nr 2 do SIWZ</t>
  </si>
  <si>
    <t xml:space="preserve">Zestaw implantów do naprawy bicepsa w części
dalszej składający się z płytki, nici do obszycia,
wprowadzacza oraz śruby PEEK
</t>
  </si>
  <si>
    <t xml:space="preserve">Kaniule do barku elestyczne, nie wkrecane
z dwoma kolnierzami, wewnetrzym i
zewnetrznym. Kaniule do barki sztywne
wkrecane
</t>
  </si>
  <si>
    <t xml:space="preserve">System szycia łąkotek inside –outside
System zaopatrzony w w prowadnice oraz igłę
nitynolową z oczkiem – jednoraZOWY
STERYLNY zestaw umozliwia założenie kilku
szwów łekotki u jednego pacjenta
</t>
  </si>
  <si>
    <t xml:space="preserve">System do przeszczepu chrząstki w rozmiarach
4,75mm, 6mm, 8mm, 10mm.
</t>
  </si>
  <si>
    <t>Stabilizator klatki międzytrzonowej kręgosłupa w odcinku szyjnym, działający na zasadzie plastycznej deformacji implantu tytanowego, zapewniający kompresję przestrzeni miedzykręgowej.Klamra wykonana z niestopowego tytanu T40, zgodnie z normami ISO 5832-2 i ASTM F67.Implant dostępny w dwóch wysokościach (15 i 20 mm) oraz w trzech długościach (12, 14 i 17 mm).Rozmiary klamry kodowane kolorami. Ramiona implantu karbowane na całej długości powierzchni wewnętrznej, celem zwiększenia odporności na wysunięcie. Pojedyncza klamra szyjna stosowana do jednego operowanego poziomu kręgów szyjnych.Implantacja ramion klatki w istocie gąbczastej kości możliwa za pomocą szydła podwójnego kwadratowego.Kompresja międzytrzonowa dokonywana poprzez dystrakcję trzonu implantu w celu dalszej stabilizacji implantowanej klatki. Dystrakcja dokonywana poprzez ściśnięcie ramion dedykowanego narzędzia. Możliwość usunięcia implantu poprzez dedykowany obcinacz oraz ekstraktor.</t>
  </si>
  <si>
    <t>cena jedn.</t>
  </si>
  <si>
    <t>wartość</t>
  </si>
  <si>
    <t>Klatki międzytrzonowe odcinka szyjnego, PEEK (sterylne)
Cechy produktu:
- Klatki z otworem centralnym wypełnionym  biomateriałem – czysty B-trójfosforan wapnia
- W zestawie klatki klinowe oraz  zakrzywione, w celu lepszego dopasowania do anatomii kręgów szyjnych.
- Powierzchnia klatki ząbkowana zapobiegająca migracji implantu. Klatki o wysokości 5-10mm (stopniowane co 1mm) i głębokości 12,5mm.
- Klatki z trzema tytanowymi znacznikami radiologicznymi  ułatwiającymi ocenę położenia klatki w przestrzeni miedzytrzonowej.
- W zestawie implanty próbne umożliwiające odpowiedni dobór właściwego rozmiaru klatki. W zestawie ogranicznik głębokości dla implantów próbnych i właściwych
Komplet: 1 klatka</t>
  </si>
  <si>
    <t>Proteza ruchoma dysku w odcinku szyjnym
Cechy produktu:
 proteza zapewniająca fizjologiczną ruchomość segmentu międzytrzonowego w odcinku szyjnym,
 w zestawie implanty próbne z regulowanym mechanizmem blokującym, kodowane kolorami,
 ruchomość protezy na połączeniu metal/polietylen,
 proteza wstępnie zmontowana gotowa do implantacji
  brak ruchomości na połączeniu elementu polietylenowego z płytką podczas pracy protezy,
 powierzchnia implantu pokryta materiałem wspomagającym osteointegrację,
 elementy kotwiczące pozwalające na precyzyjne umieszczenie implantu i zapobiegające jego migracji,
 bezpieczne mocowanie implantu w kręgach szyjnych- na każdej płytce 6 kolców fiksujących protezę w przestrzeni międzykręgowej (bez elementów wystających na przednią ścianę trzonów), pozwalający na łatwiejsze wstawienie protezy.
 proteza dysku dostępna w min. 3 wysokościach (5-7mm) i 6 wielkościach,
 instrumentarium zawierające narzędzia ułatwiające: mobilizację operowanego segmentu oraz czasowego unieruchomienia sąsiednich trzonów (dystraktor do i międzytrzonowy),
 stabilizacja dystrakcji dotrzonowej dodatkowo blokowana na szpilach,
 szpile do stabilizacji dystrakcji dotrzonowej dostępne w min 2 średnicach i min 3 długościach gwintu,
 wymagana, śródoperacyjna stabilizacja dystrakcji dotrzonowej operowanego segmentu (szpile blokowane z podtrzymywaczem dystrakcji),
 instrumentarium w kontenerze przeznaczonym do przechowywania i sterylizacji,
 implanty posiadające trwałe oznaczenia, sterylne.</t>
  </si>
  <si>
    <t>Kable do tylnego zespolenia C1/C2.
Cechy produktu:
- Kable wielowłóknowe, średnica 1 mm, sterylne, z pojedynczymi zaciskami.
- Opcjonalnie system stabilizacji kablami podwójnymi (z dwoma zaciskami).
- Instrumentarium pozwalające na regulowaną, kontrolowaną, powtarzalną siłę naprężenia kabli.
- W instrumentarium podwójne szczypce do napinania kabli i zaciskania klem.
- Instrumentarium w kontenerze przeznaczonym do przechowywania i sterylizacji.</t>
  </si>
  <si>
    <t>kable stal</t>
  </si>
  <si>
    <t>kable tytan</t>
  </si>
  <si>
    <t>Klatka międzytrzonowa do stabilizacji odcinka szyjnego, stabilizacja Stand Alone
Cechy produktu:
- wykonane z PEEK przezierne , implanty do międzykręgowej stabilizacji odcinka szyjnego
(poziomy C2-C7) połączone z tytanowym przodem umożliwiającym przekręcenie
implantu dwoma śrubami do trzonów.
- Klinowy kształt odtwarzający anatomię kręgosłupa szyjnego lub implant prosty
- Obecność znaczników radiologicznych
- Wysokość klatki 5 mm – 12 mm
- klatka dostępna w jednej wielkości 
- Otwór wewnątrz implantu umożliwiający umieszczenie wiórów kostnych, materiału
syntetycznego lub przerost kostny
- jedna średnica śrub 3.7mm długości 14mm i 16mm (samowiercące) oraz 16mm (samogwintujące)
- Blokowanie śrub w implancie jednym elementem za pomocą śrubokręta.
- Instrumentarium pozwalające na przygotowanie gniazda odwzorowującego kształt implantu
w celu jego precyzyjnego osadzenia
- Wyłącznie przednie mocowanie implantu na narzędziu
- Celowniki do wiercenia i wprowadzania śrub
- W zestawie wymagany rozwieracz trzonów typu CASPAR łamany osiowo (dostępne min. 2 długości pinów)
- Zamykany pojemnik na implanty, metalowy pojemnik na narzędzia, niezbędne min
1 instrumentarium
Komplet: 1 klatka + 2 śruby</t>
  </si>
  <si>
    <t>Klatka szyjna</t>
  </si>
  <si>
    <t>Śruba blokująca</t>
  </si>
  <si>
    <t>stabilizacja przednia odcinka szyjnego płytą dynamiczną.
Cechy produktu:
- Płyty tytanowe od jedno do wielosegmentowych .Standardowo dostępne w rozmiarach 23-109 mm,stopniowane co 2mm
- Śruby samowwiercające
- Długość śrub 12 i 18 mm+/- 1mm,średnica 4,0 i 4,5 +/-  0,2mm
- Ustawienie wielokątowe śrub min.20 stopni.   W otworach płytki pierścienie sferyczne.
- Dla pacjentów o niższej wytrzymałości tkanki kostnej ,opcjonalnie dostępne śruby samogwintujące dwukorowe o dł. 18-26 mm (stopniowanie co 1mm)średnica śrub 4,0 mm oraz 4,5mm.
- Płytki niskoprofilowe - wysokość płytki wraz z zablokowanymi śrubami nie może przekraczać 2,5mm +/- 0,1mm
- Samoczynna blokada śruby w płytce wbudowana w otwór płytki (brak dodatkowych elementów blokujących oraz elementów wystających ponad otwory płytki).
- Mechanizm blokowania śruby w płytce z możliwością powtórzenia
- Płytki wstępnie dogięte z możliwością doginania.
- Instrumentarium umożliwiające odpowiednie ustawienie płytki (w zestawie szpile fiksacyjne)
- W instrumentarium narzędzie do doginania płytek (wyginarka rolkowa)
Komplet: 1 płyta + 4 śruby blokujące</t>
  </si>
  <si>
    <t>Płyta</t>
  </si>
  <si>
    <t>Proteza trzonu kręgowego odcinka szyjnego, materiał PEEK, sterylna.
Cechy produktu:
- Implant wykonany z PEEK nie wymagający wstępnego montażu, sterylny
- W implancie tytanowe znaczniki radiologiczne ułatwiające ocenę położenia klatki w przestrzeni miedzytrzonowej oraz ocenę stopnia dystrakcji
- Wysokości implantu 17-70 mm.
- Możliwość zastąpienia jednego, dwóch/trzech sąsiednich trzonów kręgowych
- Możliwość rozszerzania konstrukcji implantu „in situ”.
- Możliwość powtarzalnej/kontrolowanej regulacji wysokości implantu z mechanizmem blokującym
Komplet składa się z 1 protezy oraz 1 mechanizmu zabezpieczającego/blokady</t>
  </si>
  <si>
    <t>Rozszerzalna proteza szyjna</t>
  </si>
  <si>
    <t>Zacisk blokujacy</t>
  </si>
  <si>
    <t>System stabilizacji potyliczno – szyjnej kręgosłupa z możliwością przedłużenia na odcinek piersiowo lędźwiowy.  
Cechy produktu:
- Śruby szyjne tulipanowe, wieloosiowe do masywów bocznych kręgów szyjnych dostępne w długościach od 8mm do 50 mm, o trzech średnicach trzonu śruby 3,5 mm, 4,0 mm oraz 4,5mm
- Mocowanie pręta do śruby jednym elementem od góry
- Możliwość zastosowania elementu pozwalającego również na boczne zamocowanie pręta do śruby
- Dostępne śruby wieloosiowe o minimum 7 mm gładkiej powierzchni trzonu śruby pomiędzy głową śruby a gwintem, zapewniające ochronę delikatnym strukturom
- Śruby potyliczne o co najmniej dwóch średnicach od 3,5mm, 4,5mm, 5,0mm i długościach od 4 mm do 18 mm
- Wymagane płytki potyliczne dostępne w dwóch kształtach: ,,T’’ oraz oczkowe łączone bezpośrednio z prętem do wyboru, o niskim profilu, pracujące na pręcie 3.5mm orz 4.0mm
- Opcjonalnie dostępne również pręty przejściowe o różnej średnicy (3,5/5,0 mm; 3,5/6,0mm), dł. 300-500 mm.
- Komplet składa się z 6 śrub szyjnych, 6 nakrętek do śrub szyjnych, 2 nakrętki blokujące pręt potyliczny, 4 śruby mocujące plytę potyliczną, 2 pręty, 1 płytka potyliczna, 1 poprzeczka/łącznik</t>
  </si>
  <si>
    <t>Płytka potyliczna</t>
  </si>
  <si>
    <t>Poprzeczka</t>
  </si>
  <si>
    <t>Śruba szyjna</t>
  </si>
  <si>
    <t>Nakrętka do śruby szyjnej</t>
  </si>
  <si>
    <t>Nakrętka mocująca pręt do płyty</t>
  </si>
  <si>
    <t>Pręt wzmocniony</t>
  </si>
  <si>
    <t xml:space="preserve"> Implant międzytrzonowy typu TLIF do odcinka lędźwiowego (materiał PEEK oraz Tytan – Sterylny)
Cechy produktu:
- Implant zbudowany z materiału syntetycznego PEEK oraz stopu tytanu w kształcie nerki. 
- Implanty bez elementów metalowych powodujących artefakty w CT i MRI, posiadający specjalne znaczniki radiologiczne.
- Powierzchnia implantu ząbkowana, zapewniająca dobre zakotwiczenie i zapobiegająca jego migracji.  Możliwość wypełnienia wiórami kostnymi.
- Instrumentarium dostosowane do wszczepiania implantów z dostępu transforaminalnego, obustronnie
- W zestawie narzędzia umożliwiające usunięcie dysku i wytworzenie przestrzeni na implant, obustronne oraz dystraktor międzykolczysty.
- Rozmiary umożliwiające przywrócenie naturalnej wysokości dysku (wysokość 7-17 mm, 9 rozmiarów). Implanty odtwarzające kąt lordozy: 5°. 
- Implanty dostępne w rozmiarach: 10x28mm oraz 12x31mm
- W zestawie uchwyt, który jednocześnie służy do wprowadzania implantów próbnych (przymiarów) oraz implantów właściwych
- Uchwyt zapewniający sztywne połączenie z implantem próbnym lub właściwym zapobiegającym jego przedwczesnej rotacji na narzędziu
- Uchwyt wyposażony w pokrętło umożliwiające rotację implantu w żądanym momencie
Komplet: 1 klatka</t>
  </si>
  <si>
    <t>Klatka międzytrzonowa lędźwiowa TLIF</t>
  </si>
  <si>
    <t>Implant międzytrzonowy typu TLIF do odcinka lędźwiowego (materiał PEEK z domieszką włókien węglowych – poliwęglan)
Cechy produktu:
- Klatki anatomiczne, umożliwiające lordotyzację segmentu ruchowego kręgosłupa.
- Materiał: specjalna odmiana PEEK z domieszką włókien węglowych Carbon Fiber Reinforced Polimer (CFRP) – poliwęglan
- Duża powierzchnia styku implantu z sąsiadującymi trzonami kręgów
- Implanty zaopatrzone w dodatkowy system kotwiczenia w przestrzeni międzykręgowej (karbowana powierzchnia górna i dolna).
- Implanty zaopatrzone w nieprzezierne dla promieni RTG znaczniki radiologiczne. Wysokość implantów w zakresie 7-13mm (skok co 1 mm).
Komplet: 1 klatka</t>
  </si>
  <si>
    <t>Klatka międzytrzonowa lędźwiowa TLIF/PLIF</t>
  </si>
  <si>
    <t>System do stabilizacji transpedikularnej piersiowo-lędźwiowej kręgosłupa
Cechy produktu:
- do wyboru tytanowe śruby jednoosiowe i wieloosiowe (tulipanowe o konikalnym trzonie, gwintowane na całej długości) – śruby nie wymagają gwintowania, śruby o podwójnym gwincie
- średnice śrub od 4.35 mm do 7 mm, śruby dostępne w długościach od 30mm do 55mm (dopuszczalne długości 25mm – 50mm dla śrub o średnicy 4,35mm – 5mm)
- Dostępne śruby poliaksjalne, kaniulowane,
- wysokość głowy śruby nie może przekraczać 14mm
- wysokość głowy powyżej pręta nie może przekroczyć 4mm
- prostokątny przekrój pióra gwintu nakrętki mocującej.
- stabilizatory poprzeczne mocowane od góry
- pręty mocowane od góry jednym elementem o gwincie zabezpieczającym przed obluzowaniem blokera w śrubie. Opcjonalnie dostępny podwójny element mocujący śruby mono- i poliaksjalne umożliwiający dystrakcję i kompresję równoległą
-pręty o długości 400mm do docięcia w miarę potrzeb operacyjnych (wymogiem jest dołączenie do instrumentarium gilotynowej obcinarki do pręta)
- opcjonalnie dostępne pręty wstępnie wygięte długości 30 – 95mm 
- w zestawie narzędzi klucz dynamometryczny
Komplet: 6 śrub, 6 blokery, 2 pręty do docięcia, 2 pręty dogięte 1 poprzeczka,</t>
  </si>
  <si>
    <t>Śruby</t>
  </si>
  <si>
    <t>Naketki blokujące</t>
  </si>
  <si>
    <t>pręt dogięty</t>
  </si>
  <si>
    <t>pręt do docięcia</t>
  </si>
  <si>
    <t>System do przezskórnej stabilizacji transpedikularnej kręgosłupa odcinka piersiowo-lędźwiowym 
Cechy produktu:
- materiał tytan (stop)
- śruby transpedikularne poliaksjalne kaniulowane, tulipanowe
- Śruby dostępne w średnicach 5mm, 6mm i 7mm i długościach od 35mm do 60mm ze skokiem co 5mm.
- Dostępne śruby poliaksjalne, kaniulowane,
- na trzonach śrub wymagany gwint prowadzony podwójnie (obustronnie) - dzięki czemu implantacja przebiega znacząco szybciej.
- prostokątny przekrój pióra gwintu nakrętki mocującej pręt
- zastaw wyposażony w narzędzie pozwalające na przezskórną korekcję kręgozmyku
- mocowanie pręta bezpośrednio do śruby za pomocą jednego elementu od góry z punktu widzenia operatora;
- w zestawie klucz dynamometryczny, zapewniający stałą siłę fiksacji pręta.
- implantacja śrub po drucie kirschnera
- Dostępne pręty tytanowe małoinwazyjne proste w długościach od 35mm do 400mm, lordotyczne w długościach od 30mm do 200mm, kyfotyczne w długościach od 35mm do 300mm, Długość prętów lordotycznych stopniowana co 5mm w zakresie od 30mm do 90mm 
Komplet: 4 śrub, 4 blokery, 2 pręty, 2 igły do nakłucia trzonu,  6drutów prowadzących</t>
  </si>
  <si>
    <t>Nakrętki blokujące</t>
  </si>
  <si>
    <t>Pręty</t>
  </si>
  <si>
    <t>Igły do nakłucia trzonu</t>
  </si>
  <si>
    <t>Druty prowadzące</t>
  </si>
  <si>
    <t>Proteza trzonu szyjnego, piersiowego i lędźwiowego 
Cechy produktu:
- Implant pakowany sterylnie zbudowany z PEEK z tytanowymi znacznikami do oceny położenia implantu pod kontrolą ramienia „C” oraz kolcami w blaszkach granicznych implantu umożliwiających zakotwiczenie implantu w przestrzeni.
- konstrukcja implantu umożliwiająca implantację 360 stopni
- implant posiadający otwór centralny umożliwiający wypełnienie materiałem wspomagającym przerost.
- możliwośc dobrania odpowiednich kątów blaszek granicznych.
- przy pomocy jednego narzędzia możliwość trzymania, implantowania, dystrakcji, zablokowania oraz repozycji jeśli jest potrzebna
- wysokość implantu od 22mm do 142mm
- w zestawie miarka do zmieżenia przestrzeni, implanty próbne, przymiary do wielkości podstawy implantu
- wielkość podstawy: owalny 21mm, 21mmx24mm, 26mmx30mm
- przymiary dostępne (0, 5, 10, 15, -5, -10)stopni, montowane podstawy implantu właściwego górne i dolne dostępne (0, 5, 10, 15, -5, -10)stopni
Komplet: 1 korpus, 2 blaszki granicze, 1 mechanizm blokujący</t>
  </si>
  <si>
    <t>Korpus</t>
  </si>
  <si>
    <t>Blaszki graniczne</t>
  </si>
  <si>
    <t>Mechanizm blokujący</t>
  </si>
  <si>
    <t>Implant międzytrzonowy do odcinka lędźwiowego z dojścia bocznego (XLIF / DLIF)   
Cechy produktu:
- Implant międzytrzonowy do zakładania z dostępu bocznego z materiału PEEK, posiadający znaczniki radiologiczne. 
- Implant o wysokościach co najmniej 9 – 17mm (ze skokiem 2mm) i długości co najmniej 40 – 55mm Implant dostępny w dwóch profilach w płaszczyźnie strzałkowej 0 stopni i lordotycznej. 
- Zestaw instrumentarium zawiera narzędzie do zakładania wszystkich wielkości implantów, wraz z implantami próbnymi. 
- W zestawie znajdują się także dedykowane narzędzia dostępowe i preparacyjne. 
- System znajdujący się kontenerze/kontenerach przeznaczonym do sterylizacji oraz przechowywania. System haków / rozwieraczy do operacji z dostępu przez brzuch</t>
  </si>
  <si>
    <t>klatka boczna</t>
  </si>
  <si>
    <t>klips świetlny</t>
  </si>
  <si>
    <t>Hybrydowy system stabilizacji międzytrzonowej odcinka lędźwiowego kręgosłupa, nie wymagający stosowania dodatkowych stabilizacji , implantowany z dostępu przedniego   
Cechy produktu:
- hybrydowa klatka o kształcie prostopadłościennym, do stabilizacji międzytrzonowej kręgosłupa lędźwiowego, sterylna,
- klatka wykonana z PEEK, połączona z tytanową płytką wewnętrzną w części przedniej implantu,
- znacznik radiologiczny w tylnej części implantu, umożliwiający określenie głębokości położenia klatki,
- specjalnie ząbkowana powierzchnia implantu zapobiegająca migracji w przestrzeni międzytrzonowej,
- gwintowane główki śrub mocujących implant – blokada 4 śrubami pod optymalnym kątem (celowniki),
- klinowe klatki dostępne w 2 wielkościach, 2 kątach lordozy i 4 wysokościach,
- śruby blokujące średnicy 4 mm, dł. 15-30mm,
- w zestawie implanty próbne umożliwiające optymalny dobór właściwego rozmiaru klatki,
- implanty próbne i właściwe kodowane kolorami,
- w zestawie kodowane kolorami celowniki pozwalające na wkręcanie śrub blokujących pod pożądanymi kątami, w zestawie instrumenty pozwalające na precyzyjne, 
- wygodne upakowanie biomateriału (przeszczepów kostnych) w klatce,
- w zestawie specjalny dystraktor/prowadnik implantu do przestrzeni międzytrzonowej,
- narzędzia i implanty posiadające trwałe oznaczenia,
- narzędzia dostarczane w specjalnej kasecie przeznaczonej do ich przechowywania i sterylizacji,
- jeden komplet zawiera jedną klatkę międzytrzonową, cztery śruby blokujące.</t>
  </si>
  <si>
    <t>klatka ALIF</t>
  </si>
  <si>
    <t>śruba blokująca</t>
  </si>
  <si>
    <t>Proteza trzonu piersiowego/lędźwiowego o zmiennej wysokości (rozsuwana).
Cechy produktu:
- implant tytanowy nie wymagający wstępnego montażu,
- wysokości implantu 23-73mm, dwie średnice (proteza trzonu: piersiowa i lędźwiowa),różne kąty nachylenia płytek granicznych (min.3 kąty),
- możliwość zastąpienia jednego lub dwóch sąsiednich trzonów kręgowych,
- możliwość rozszerzania konstrukcji implantu „in situ” (samoblokujący mechanizm zapadkowy), samoczynna blokada implantu nie wymagająca stosowania dodatkowych elementów blokujących,
- płytki graniczne implantu o ząbkowanej powierzchni,
- w płytkach granicznych dodatkowe elementy blokujące implant w trzonach kręgowych,
- otwarta struktura implantu umożliwiająca wypełnienie przeszczepami kostnymi,
- możliwość powtarzalnej/kontrolowanej regulacji wysokości implantu z mechanizmem blokującym,
- w instrumentarium dodatkowy dystraktor małoinwazyjny do implantu.
Komplet: 1 koszyk</t>
  </si>
  <si>
    <t>Proteza piersiowo - lędźwiowa</t>
  </si>
  <si>
    <t>Proteza trzonu szyjnego, piersiowego i lędźwiowego - koszyk
Cechy produktu:
- materiał tytan
- ażurowa konstrukcja, pozwalająca na wypełnianie przeszczepami kostnymi lub cementem
- możliwość docinania do pożądanego rozmiaru
- w komplecie pierścienie zapobiegające zapadaniu się protezy
- system cylindryczny, owalny lub okrągły w przekroju
- zakresy wysokości i średnic (patrz tabela poniżej)
- w każdej opcji (kształt okrągły, owalny w przekroju) co najmniej trzy średnice podstawy
- implant pozwala na zastąpienie brakujących 1,2 lub 3 trzonów (po wertebrektomii)
- możliwość docięcia do pożądanej długości przez operatora
- możliwość dodatkowego stabilizowania płytą szyjną
- Koszyk szyjny okrągły: średnica 10-16 co 2mm długości 15-100mm 
- Dostępne również kosze owalne
- Kosz odcinek piersiowo – lędźwiowy owalny 17x22 w długościach 50, 70, 90mm
Komplet: 1 koszyk</t>
  </si>
  <si>
    <t>Koszyk</t>
  </si>
  <si>
    <t>Proteza Dynamiczna proteza dysku lędźwiowego trójelementowa metalowo –polietylenowa.
Cechy produktu:
- modularna budowa protezy, preferowany system trójelementowy,
- ruchomość protezy na połączeniu metal/polietylen,
- samoblokujący mechanizm sztywnego połączenia wkładki polietylenowej z płytką (brak możliwości ruchu wkładki podczas pracy protezy),
- odpowiednie oparcie protezy o powierzchnie kręgów ( min. 2 wielkości podstawy),
- możliwość małoinwazyjnej implantacji protezy (implantacja dwuetapowa: płytki graniczne + wkładka polietylenowa),
- szeroka skala rozmiarów protezy (3 wysokości 10-14 mm, 4 kąty lordozy: 3, 6, 9 i 11stopni),
- powierzchnie płytek pokryte materiałem wspomagającym osteointegrację,
-  instrumentarium pozwalające na małoinwazyjne wykonanie gniazda pod implant i założenie protezy (wydłużone instrumenty),
- w zestawie dwa dystraktory międzytrzonowe umożliwiające mobilizację odcinka z dojścia przedniego, w zestawie implanty próbne z regulowanym mechanizmem blokującym,
- bezpieczne mocowanie implantu w trzonach lędźwiowych – na każdej płytce wystający centralnie grzbiet kotwiczący i dwa kolce (bez elementów wystających na przednią ścianę trzonów),
- grzbiety kotwiczące implant w trzonach kręgowych, nie przekraczające 6 mm (+/-1mm),
- zestaw haków automatycznych montowanych do ramy stołu, ułatwiających wykonanie dostępu przedniego (haki do tkanek miękkich i kości),
- dodatkowe ograniczniki śródoperacyjne zapobiegające zapadaniu się przestrzeni po dysektomii i ułatwiające wstawienie implantu,
- instrumentarium w kontenerze przeznaczonym do przechowywania i sterylizacji</t>
  </si>
  <si>
    <t>Płytka górna protezy</t>
  </si>
  <si>
    <t>Wkładka protezy</t>
  </si>
  <si>
    <t>Płytka dolna protezy</t>
  </si>
  <si>
    <t>System stabilizacji transpedikularnej piersiowo – lędźwiowej w kręgosłupie osteoporotycznym 
Cechy produktu:
- Tytanowe śruby poliaksjalne, kaniulowane, perforowane. 
- Śruby transpedikularne tulipanowe samogwintujące, nie samonacinające, o konikalnym trzonie i gwincie na całej długości. 
- Na trzonach śrub poliaksjalnych gwint poprowadzony podwójnie (obustronnie). 
- Na trzonie śruby 9 otworów do injekcji cementu w trzon kręgu - po 3 otwory co 120º. 
- Dostępne średnice śrub: 5mm, 6mm i 7mm. Śruby dostępne w długościach od 35mm do 65mm ze skokiem co 5mm. 
- Wysokość głowy śruby ≤14 mm. Wysokość głowy śruby powyżej pręta ≤  3.99mm. 
- Szerokość głowy śruby ≤ 11mm. 
- Prostokątny przekrój pióra gwintu nakrętki mocującej. 
- Mocowanie pręta bezpośrednio do śruby za pomocą jednego elementu od góry z punktu widzenia operatora. 
- W zestawie klucz dynamometryczny, zapewniający stałą siłę fiksacji pręta. W zestawie pręty tytanowe w długościach od 30mm do 480 mm. Z
- Zestaw wyposażony w kaniulę do wprowadzania cementu do śruby. Długość kaniuli 80mm, średnica 1,7mm.
Komplet: 6 śrub, 6 nakrętek, 2 pręty, 6 drutów prowadzących, 6 kaniul do cementu, 1 cement</t>
  </si>
  <si>
    <t>ŚRUBA PERFOROWANA 5X35 - 7X55</t>
  </si>
  <si>
    <t>PRĘT 5,5MM DŁUG. 30-95MM, 300MM</t>
  </si>
  <si>
    <t>NAKRĘTKA</t>
  </si>
  <si>
    <t>CEMENT</t>
  </si>
  <si>
    <t>KANIULA DO PODAWANIA CEMENTU</t>
  </si>
  <si>
    <t>Biomateriał do wypełnienia klatek międzytrzonowych/protez trzonów oraz obłożenia implantów w celu promocji zrostu kości.
Cechy produktu:
- Sterylny biomateriał  nie zawierający dodatkowych substancji składowych (czysty trój-fosforan wapnia). Biomateriał  nie wymagający wstępnego przygotowywania (z wyjątkiem nasączenia krwią lub solą fizjologiczną).
- Postać pozwalająca na dokładne wypełnienie klatki międzytrzonowej/protezy trzonu
- granulat o średnicy  1,4-2,8mm; 2,8-5,6 mm . Opakowania: 0,5cc; 1cc; 2,5cc; 5cc; 10cc; 20cc
-  Pasta zbudowana z granul czystego fosforanu wapnia oraz soli sodowej kwasu hialuronowego.
- ulegająca zmianie w tkankę kostną od 6 do 18 miesięcy. 
- Pasta zbudowana wyłącznie ze składników syntetycznych.
- Pasta dostępna w objętościach: 1ml, 2,5ml, 5ml oraz 10ml</t>
  </si>
  <si>
    <t>Substytut kości granule</t>
  </si>
  <si>
    <t>Substytut kości pasta</t>
  </si>
  <si>
    <t>Biomateriał biowchłanialny w postaci pasków (sterylny)
Cechy produktu:
- Syntetyczny substytut kości gąbczastej w 100% biokompatybilny, biowłchłanialny, przebudowywany w żywą kość.
- Materiał złożony z B-trójwapniowego fosforanu połączonego z polimerem kwasu mlekowego w proporcjach 60%/40%
- Materiał sterylny gotowy do użycia w opakowaniu umożliwiającym przyłączenie strzykawki i łatwą perfuzję (wymieszanie z krwią, szpikiem kostnym lub solą fizjologiczną).
Wymiar: 100 mm X 25 mm X 3 mm z możliwością oderwania na dwa równe podłużne paski</t>
  </si>
  <si>
    <t>Biomateriał w postaci pasków, 100 x 25 x 3 mm</t>
  </si>
  <si>
    <t>System do przezskórnej stabilizacji i rekonstrukcji złamanych trzonów kręgosłupa w odcinku piersiowym i lędźwiowym.
Cechy produktu:
- Manometr sprężynowy, sterylny, pozwalający na płynne, kontrolowane podnoszenie i obniżanie ciśnienia. Cement kostny o podwyższonej lepkości i biokompatybilności, dostarczany w specjalnym jednorazowym mieszalniku, gotowy do użycia natychmiast po zmieszaniu. czas podawania cementu rozpoczynający się z końcem mieszania cementu trwający do ok. 25-30min. w temperaturze pokojowej.
Komplet igieł zawierający miedzy innymi druty kirschnera, kaniule robocze, igly trepanobiopsyjny oraz elementy do wytwarzania przestrzeni na stent i cement kostny (wszystkie elementy w podwójnym powtórzeniu).
Zestaw zawiera: 2 manometry sprężynowe, 1 kpl. Igieł trepanobiopsyjnych do nakłucia i wypełnienia trzonu (dwie kompletne igły na poziom), 2 cewniki wysokociśnieniowe ze stentem na balonie 13x15mm; 15x17mm; 20x17mm, 1 cement kostny z mieszalnikiem, 1 rozdzielacz z kompletem strzykawek.</t>
  </si>
  <si>
    <t>stentoplastyka cement</t>
  </si>
  <si>
    <t>stentoplastyka zestaw dostępowy</t>
  </si>
  <si>
    <t>Stentoplastyka stenty</t>
  </si>
  <si>
    <t>Stentoplastyka zestaw do inflacji</t>
  </si>
  <si>
    <t>Stentoplastyka zestaw strzykawek</t>
  </si>
  <si>
    <t>Kaniulowana śruba biodrowa do zespolenia stawu krzyżowo – biodrowego
Cechy produktu:
- Śruba kaniulowana, wieloosiowa, niskoprofilowa, zawierająca część gwintowaną oraz gładką zabezpieczającą przed uszkodzeniem stawu krzyżowo-biodrowego. 
- Kompatybilna z systemem pracującym na pręcie 5.5, implantowana trójkorowo, przezskórnie lub w technikach otwartych. 
- Dostępna w średnicach od 8-10mm i długościach od 65-110mm. 
- Eliminuje konieczność stosowania łączników biodrowych umożliwiając osadzenie pręta bezpośrednio w osi śruby. Specjalna technika wprowadzania śruby umożliwia jej mocne zakotwiczenie w miednicy. 
Komplet: 1 śruba</t>
  </si>
  <si>
    <t>Śruba krzyżowo - biodrowa</t>
  </si>
  <si>
    <t>Łącznik ofsetowy</t>
  </si>
  <si>
    <t>CZĘŚĆ NR 20</t>
  </si>
  <si>
    <t xml:space="preserve">Implantw bezwęzłowy w wersji Biokompozytowej
oraz PEEK do stabilizacji tkanki w kosci, implant
kaniulowany, wkręcany dostępny w trzech średnicach
3,5mmx14,8mm , 4,75mmx19,1mm i 5,5mmx19,1mm
z tytanowym lub PEEKowskim poczatkiem do
mocowania przeszczepu. Załozony na jednorazowy
wkrętak ze znacznikiem pozwalającymi na pełną
kontrolę i ocenę prawidłowego założenia implantu.
Implant umozliwia śrudoperacyjna możliwośc kontroli
napięcia przeszczepu.
</t>
  </si>
  <si>
    <t xml:space="preserve">Taśma o szerokości 2mm i długości 17,8 cm
dostępna w dwóch kolorach niebieskim i biało
czarnym, zakończona nicią #2
</t>
  </si>
  <si>
    <t xml:space="preserve">Implant do naprawy bicepsa w części bliższej w
wersji PEEK lub biokompozyt. Dostępny w
średnicy 7mm, 8mm, 9mm
</t>
  </si>
  <si>
    <t>Śruba</t>
  </si>
  <si>
    <t>Śruba potyliczna</t>
  </si>
  <si>
    <t>21.</t>
  </si>
  <si>
    <t>22.</t>
  </si>
  <si>
    <t>CZĘŚĆ NR 1</t>
  </si>
  <si>
    <t>lp</t>
  </si>
  <si>
    <t>Asortyment</t>
  </si>
  <si>
    <t>Klasa medyczna produktu, nr katalogowy, nazwa handlowa (tożsama z nazwą, która będzie widniała na fakturze)</t>
  </si>
  <si>
    <t>jm</t>
  </si>
  <si>
    <t>ilość</t>
  </si>
  <si>
    <t>ilość z prawem opcji 50%</t>
  </si>
  <si>
    <t>cena jednostkowa netto</t>
  </si>
  <si>
    <t>wartość netto</t>
  </si>
  <si>
    <t>stawka vat</t>
  </si>
  <si>
    <t>vat</t>
  </si>
  <si>
    <t>cena jednostkowa brutto</t>
  </si>
  <si>
    <t>wartość brutto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</si>
  <si>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</si>
  <si>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</si>
  <si>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</si>
  <si>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</si>
  <si>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</si>
  <si>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</si>
  <si>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</si>
  <si>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</si>
  <si>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</si>
  <si>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</si>
  <si>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</si>
  <si>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</si>
  <si>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</si>
  <si>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</si>
  <si>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</si>
  <si>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</si>
  <si>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</si>
  <si>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</si>
  <si>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</si>
  <si>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</si>
  <si>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</si>
  <si>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Wartość netto</t>
  </si>
  <si>
    <t>Wartość VAT</t>
  </si>
  <si>
    <t>Wartość brutto</t>
  </si>
  <si>
    <t>W przypadku, gdy asortyment jest sprzedawany w kompletach/zestawach, Zamawiający wymaga podania cenyjednostkowej zarówno za komplet/zestaw jak i za jego elementy składowe</t>
  </si>
  <si>
    <t>Podpis Wykonawcy</t>
  </si>
  <si>
    <t>CZĘŚĆ NR 2</t>
  </si>
  <si>
    <t>CZĘŚĆ NR 3</t>
  </si>
  <si>
    <t>CZĘŚĆ NR 4</t>
  </si>
  <si>
    <t>System rewizyjny biodra bezcementowy. Skład:</t>
  </si>
  <si>
    <t>Głowa metalowa o średnicy 28 i 32 mm w co najmniej w 4
długościach szyjki</t>
  </si>
  <si>
    <t>Głowa metalowa wysokopolerowana o średnicy  36, 40</t>
  </si>
  <si>
    <t>Wkładka zatrzaskowa na głowę 36mm (komplet zgłową)</t>
  </si>
  <si>
    <t>Bolec łaczący</t>
  </si>
  <si>
    <t>Śruba dystalna tytanowa</t>
  </si>
  <si>
    <t>Panewka rekonstrukcyjna przerastająca z uzupełnieniami stropu panewki</t>
  </si>
  <si>
    <t>Nadbudowa panewki wykonana z porowatego tytanu przerastającego kością ze śrubami tytanowymi. 3 rozmiary wielkości nadbudowy, każdy dostępny w 4 długościach</t>
  </si>
  <si>
    <t>Wkładka polietylenowa z dystanserami do wklejenia lub zatrzaskowa z antyutleniaczem</t>
  </si>
  <si>
    <t>Śruba tytanowa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</si>
</sst>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#,##0.00&quot; zł&quot;"/>
  </numFmts>
  <fonts count="17">
    <font>
      <sz val="10"/>
      <name val="Arial CE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b/>
      <sz val="10"/>
      <name val="Arial CE"/>
      <family val="2"/>
    </font>
    <font>
      <sz val="9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Arial CE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17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3" borderId="1" xfId="0" applyFont="1" applyFill="1" applyBorder="1" applyAlignment="1">
      <alignment wrapText="1"/>
    </xf>
    <xf numFmtId="165" fontId="0" fillId="3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5" fillId="0" borderId="2" xfId="20" applyNumberFormat="1" applyFont="1" applyFill="1" applyBorder="1" applyAlignment="1" applyProtection="1">
      <alignment horizontal="right" vertical="center" wrapText="1"/>
      <protection/>
    </xf>
    <xf numFmtId="165" fontId="5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1" xfId="17" applyFont="1" applyBorder="1" applyAlignment="1">
      <alignment horizontal="center" vertical="center" wrapText="1"/>
      <protection/>
    </xf>
    <xf numFmtId="0" fontId="6" fillId="0" borderId="3" xfId="17" applyFont="1" applyFill="1" applyBorder="1" applyAlignment="1">
      <alignment horizontal="center" vertical="center" wrapText="1"/>
      <protection/>
    </xf>
    <xf numFmtId="0" fontId="0" fillId="5" borderId="1" xfId="0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4" xfId="17" applyFont="1" applyBorder="1" applyAlignment="1">
      <alignment horizontal="center" vertical="center" wrapText="1"/>
      <protection/>
    </xf>
    <xf numFmtId="0" fontId="6" fillId="0" borderId="1" xfId="17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" xfId="0" applyFont="1" applyBorder="1" applyAlignment="1">
      <alignment/>
    </xf>
    <xf numFmtId="165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9" fillId="0" borderId="1" xfId="0" applyFont="1" applyFill="1" applyBorder="1" applyAlignment="1">
      <alignment horizontal="left"/>
    </xf>
    <xf numFmtId="1" fontId="5" fillId="0" borderId="1" xfId="2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Border="1" applyAlignment="1">
      <alignment wrapText="1"/>
    </xf>
    <xf numFmtId="0" fontId="6" fillId="0" borderId="4" xfId="17" applyFont="1" applyFill="1" applyBorder="1" applyAlignment="1">
      <alignment horizontal="center" vertical="center" wrapText="1"/>
      <protection/>
    </xf>
    <xf numFmtId="165" fontId="7" fillId="0" borderId="0" xfId="2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165" fontId="1" fillId="0" borderId="2" xfId="20" applyNumberFormat="1" applyFont="1" applyFill="1" applyBorder="1" applyAlignment="1" applyProtection="1">
      <alignment horizontal="right" vertical="center" wrapText="1"/>
      <protection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165" fontId="8" fillId="3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4" fillId="0" borderId="1" xfId="17" applyFont="1" applyFill="1" applyBorder="1" applyAlignment="1">
      <alignment horizontal="center" vertical="center" wrapText="1"/>
      <protection/>
    </xf>
    <xf numFmtId="0" fontId="8" fillId="4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166" fontId="5" fillId="0" borderId="1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5" borderId="5" xfId="0" applyNumberFormat="1" applyFill="1" applyBorder="1" applyAlignment="1">
      <alignment/>
    </xf>
    <xf numFmtId="0" fontId="0" fillId="3" borderId="1" xfId="0" applyFont="1" applyFill="1" applyBorder="1" applyAlignment="1">
      <alignment/>
    </xf>
    <xf numFmtId="165" fontId="0" fillId="3" borderId="1" xfId="0" applyNumberForma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Excel Built-in Normal" xfId="17"/>
    <cellStyle name="Normal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B29" sqref="B29"/>
    </sheetView>
  </sheetViews>
  <sheetFormatPr defaultColWidth="9.00390625" defaultRowHeight="12.75"/>
  <cols>
    <col min="1" max="1" width="7.875" style="1" customWidth="1"/>
    <col min="2" max="2" width="60.00390625" style="0" customWidth="1"/>
    <col min="3" max="3" width="40.00390625" style="0" customWidth="1"/>
    <col min="4" max="5" width="9.125" style="1" customWidth="1"/>
    <col min="6" max="6" width="12.375" style="1" customWidth="1"/>
    <col min="7" max="7" width="12.375" style="0" customWidth="1"/>
    <col min="9" max="9" width="12.125" style="0" customWidth="1"/>
    <col min="11" max="11" width="13.25390625" style="0" customWidth="1"/>
  </cols>
  <sheetData>
    <row r="1" ht="12.75">
      <c r="J1" t="s">
        <v>3</v>
      </c>
    </row>
    <row r="2" spans="2:3" ht="12.75">
      <c r="B2" s="24" t="s">
        <v>91</v>
      </c>
      <c r="C2" s="24"/>
    </row>
    <row r="3" spans="1:12" ht="38.25">
      <c r="A3" s="2" t="s">
        <v>92</v>
      </c>
      <c r="B3" s="2" t="s">
        <v>93</v>
      </c>
      <c r="C3" s="3" t="s">
        <v>94</v>
      </c>
      <c r="D3" s="2" t="s">
        <v>95</v>
      </c>
      <c r="E3" s="2" t="s">
        <v>96</v>
      </c>
      <c r="F3" s="3" t="s">
        <v>97</v>
      </c>
      <c r="G3" s="4" t="s">
        <v>98</v>
      </c>
      <c r="H3" s="4" t="s">
        <v>99</v>
      </c>
      <c r="I3" s="4" t="s">
        <v>100</v>
      </c>
      <c r="J3" s="4" t="s">
        <v>101</v>
      </c>
      <c r="K3" s="4" t="s">
        <v>102</v>
      </c>
      <c r="L3" s="4" t="s">
        <v>103</v>
      </c>
    </row>
    <row r="4" spans="1:12" ht="14.25" customHeight="1">
      <c r="A4" s="68">
        <v>1</v>
      </c>
      <c r="B4" s="29" t="s">
        <v>133</v>
      </c>
      <c r="C4" s="29"/>
      <c r="D4" s="5"/>
      <c r="E4" s="31"/>
      <c r="F4" s="28"/>
      <c r="G4" s="26"/>
      <c r="H4" s="18"/>
      <c r="I4" s="26"/>
      <c r="J4" s="26"/>
      <c r="K4" s="21">
        <f aca="true" t="shared" si="0" ref="K4:K16">G4*1.08</f>
        <v>0</v>
      </c>
      <c r="L4" s="21">
        <f aca="true" t="shared" si="1" ref="L4:L16">H4*1.08</f>
        <v>0</v>
      </c>
    </row>
    <row r="5" spans="1:12" ht="33.75">
      <c r="A5" s="68"/>
      <c r="B5" s="32" t="s">
        <v>0</v>
      </c>
      <c r="C5" s="32"/>
      <c r="D5" s="5" t="s">
        <v>105</v>
      </c>
      <c r="E5" s="31">
        <v>1</v>
      </c>
      <c r="F5" s="28">
        <f>ROUND(E5*1.5,0)</f>
        <v>2</v>
      </c>
      <c r="G5" s="26"/>
      <c r="H5" s="18">
        <f>(F5*G5)</f>
        <v>0</v>
      </c>
      <c r="I5" s="26"/>
      <c r="J5" s="26"/>
      <c r="K5" s="21">
        <f t="shared" si="0"/>
        <v>0</v>
      </c>
      <c r="L5" s="21">
        <f t="shared" si="1"/>
        <v>0</v>
      </c>
    </row>
    <row r="6" spans="1:12" ht="45">
      <c r="A6" s="68"/>
      <c r="B6" s="32" t="s">
        <v>1</v>
      </c>
      <c r="C6" s="32"/>
      <c r="D6" s="5" t="s">
        <v>105</v>
      </c>
      <c r="E6" s="31">
        <v>1</v>
      </c>
      <c r="F6" s="28">
        <f>ROUND(E6*1.5,0)</f>
        <v>2</v>
      </c>
      <c r="G6" s="26"/>
      <c r="H6" s="18">
        <f>(F6*G6)</f>
        <v>0</v>
      </c>
      <c r="I6" s="26"/>
      <c r="J6" s="26"/>
      <c r="K6" s="21">
        <f t="shared" si="0"/>
        <v>0</v>
      </c>
      <c r="L6" s="21">
        <f t="shared" si="1"/>
        <v>0</v>
      </c>
    </row>
    <row r="7" spans="1:12" ht="12.75">
      <c r="A7" s="68"/>
      <c r="B7" s="32" t="s">
        <v>137</v>
      </c>
      <c r="C7" s="32"/>
      <c r="D7" s="5" t="s">
        <v>105</v>
      </c>
      <c r="E7" s="31">
        <v>1</v>
      </c>
      <c r="F7" s="28">
        <f>ROUND(E7*1.5,0)</f>
        <v>2</v>
      </c>
      <c r="G7" s="26"/>
      <c r="H7" s="18">
        <f>(F7*G7)</f>
        <v>0</v>
      </c>
      <c r="I7" s="26"/>
      <c r="J7" s="26"/>
      <c r="K7" s="21">
        <f t="shared" si="0"/>
        <v>0</v>
      </c>
      <c r="L7" s="21">
        <f t="shared" si="1"/>
        <v>0</v>
      </c>
    </row>
    <row r="8" spans="1:12" ht="12.75">
      <c r="A8" s="68"/>
      <c r="B8" s="32" t="s">
        <v>138</v>
      </c>
      <c r="C8" s="32"/>
      <c r="D8" s="5" t="s">
        <v>105</v>
      </c>
      <c r="E8" s="31">
        <v>1</v>
      </c>
      <c r="F8" s="28">
        <f>ROUND(E8*1.5,0)</f>
        <v>2</v>
      </c>
      <c r="G8" s="26"/>
      <c r="H8" s="18">
        <f>(F8*G8)</f>
        <v>0</v>
      </c>
      <c r="I8" s="26"/>
      <c r="J8" s="26"/>
      <c r="K8" s="21">
        <f t="shared" si="0"/>
        <v>0</v>
      </c>
      <c r="L8" s="21">
        <f t="shared" si="1"/>
        <v>0</v>
      </c>
    </row>
    <row r="9" spans="1:12" ht="14.25" customHeight="1">
      <c r="A9" s="68">
        <v>2</v>
      </c>
      <c r="B9" s="29" t="s">
        <v>139</v>
      </c>
      <c r="C9" s="29"/>
      <c r="D9" s="5"/>
      <c r="E9" s="31"/>
      <c r="F9" s="28"/>
      <c r="G9" s="26"/>
      <c r="H9" s="18"/>
      <c r="I9" s="26"/>
      <c r="J9" s="26"/>
      <c r="K9" s="21">
        <f t="shared" si="0"/>
        <v>0</v>
      </c>
      <c r="L9" s="21">
        <f t="shared" si="1"/>
        <v>0</v>
      </c>
    </row>
    <row r="10" spans="1:12" ht="45">
      <c r="A10" s="68"/>
      <c r="B10" s="32" t="s">
        <v>2</v>
      </c>
      <c r="C10" s="32"/>
      <c r="D10" s="5" t="s">
        <v>105</v>
      </c>
      <c r="E10" s="31">
        <v>3</v>
      </c>
      <c r="F10" s="28">
        <f aca="true" t="shared" si="2" ref="F10:F16">ROUND(E10*1.5,0)</f>
        <v>5</v>
      </c>
      <c r="G10" s="26"/>
      <c r="H10" s="18">
        <f aca="true" t="shared" si="3" ref="H10:H16">(F10*G10)</f>
        <v>0</v>
      </c>
      <c r="I10" s="26"/>
      <c r="J10" s="26"/>
      <c r="K10" s="21">
        <f t="shared" si="0"/>
        <v>0</v>
      </c>
      <c r="L10" s="21">
        <f t="shared" si="1"/>
        <v>0</v>
      </c>
    </row>
    <row r="11" spans="1:12" ht="22.5">
      <c r="A11" s="68"/>
      <c r="B11" s="32" t="s">
        <v>140</v>
      </c>
      <c r="C11" s="32"/>
      <c r="D11" s="5" t="s">
        <v>105</v>
      </c>
      <c r="E11" s="31">
        <v>3</v>
      </c>
      <c r="F11" s="28">
        <f t="shared" si="2"/>
        <v>5</v>
      </c>
      <c r="G11" s="26"/>
      <c r="H11" s="18">
        <f t="shared" si="3"/>
        <v>0</v>
      </c>
      <c r="I11" s="26"/>
      <c r="J11" s="26"/>
      <c r="K11" s="21">
        <f t="shared" si="0"/>
        <v>0</v>
      </c>
      <c r="L11" s="21">
        <f t="shared" si="1"/>
        <v>0</v>
      </c>
    </row>
    <row r="12" spans="1:12" ht="22.5">
      <c r="A12" s="68"/>
      <c r="B12" s="32" t="s">
        <v>141</v>
      </c>
      <c r="C12" s="32"/>
      <c r="D12" s="5" t="s">
        <v>105</v>
      </c>
      <c r="E12" s="31">
        <v>3</v>
      </c>
      <c r="F12" s="28">
        <f t="shared" si="2"/>
        <v>5</v>
      </c>
      <c r="G12" s="26"/>
      <c r="H12" s="18">
        <f t="shared" si="3"/>
        <v>0</v>
      </c>
      <c r="I12" s="26"/>
      <c r="J12" s="26"/>
      <c r="K12" s="21">
        <f t="shared" si="0"/>
        <v>0</v>
      </c>
      <c r="L12" s="21">
        <f t="shared" si="1"/>
        <v>0</v>
      </c>
    </row>
    <row r="13" spans="1:12" ht="12.75">
      <c r="A13" s="68"/>
      <c r="B13" s="32" t="s">
        <v>136</v>
      </c>
      <c r="C13" s="32"/>
      <c r="D13" s="5" t="s">
        <v>105</v>
      </c>
      <c r="E13" s="31">
        <v>1</v>
      </c>
      <c r="F13" s="28">
        <f t="shared" si="2"/>
        <v>2</v>
      </c>
      <c r="G13" s="26"/>
      <c r="H13" s="18">
        <f t="shared" si="3"/>
        <v>0</v>
      </c>
      <c r="I13" s="26"/>
      <c r="J13" s="26"/>
      <c r="K13" s="21">
        <f t="shared" si="0"/>
        <v>0</v>
      </c>
      <c r="L13" s="21">
        <f t="shared" si="1"/>
        <v>0</v>
      </c>
    </row>
    <row r="14" spans="1:12" ht="22.5">
      <c r="A14" s="68"/>
      <c r="B14" s="30" t="s">
        <v>134</v>
      </c>
      <c r="C14" s="30"/>
      <c r="D14" s="5" t="s">
        <v>105</v>
      </c>
      <c r="E14" s="31">
        <v>2</v>
      </c>
      <c r="F14" s="28">
        <f t="shared" si="2"/>
        <v>3</v>
      </c>
      <c r="G14" s="26"/>
      <c r="H14" s="18">
        <f t="shared" si="3"/>
        <v>0</v>
      </c>
      <c r="I14" s="26"/>
      <c r="J14" s="26"/>
      <c r="K14" s="21">
        <f t="shared" si="0"/>
        <v>0</v>
      </c>
      <c r="L14" s="21">
        <f t="shared" si="1"/>
        <v>0</v>
      </c>
    </row>
    <row r="15" spans="1:12" ht="12.75">
      <c r="A15" s="68"/>
      <c r="B15" s="32" t="s">
        <v>135</v>
      </c>
      <c r="C15" s="32"/>
      <c r="D15" s="5" t="s">
        <v>105</v>
      </c>
      <c r="E15" s="31">
        <v>2</v>
      </c>
      <c r="F15" s="28">
        <f t="shared" si="2"/>
        <v>3</v>
      </c>
      <c r="G15" s="26"/>
      <c r="H15" s="18">
        <f t="shared" si="3"/>
        <v>0</v>
      </c>
      <c r="I15" s="26"/>
      <c r="J15" s="26"/>
      <c r="K15" s="21">
        <f t="shared" si="0"/>
        <v>0</v>
      </c>
      <c r="L15" s="21">
        <f t="shared" si="1"/>
        <v>0</v>
      </c>
    </row>
    <row r="16" spans="1:12" ht="12.75">
      <c r="A16" s="68"/>
      <c r="B16" s="32" t="s">
        <v>142</v>
      </c>
      <c r="C16" s="32"/>
      <c r="D16" s="5" t="s">
        <v>105</v>
      </c>
      <c r="E16" s="31">
        <v>10</v>
      </c>
      <c r="F16" s="28">
        <f t="shared" si="2"/>
        <v>15</v>
      </c>
      <c r="G16" s="26"/>
      <c r="H16" s="18">
        <f t="shared" si="3"/>
        <v>0</v>
      </c>
      <c r="I16" s="26"/>
      <c r="J16" s="26"/>
      <c r="K16" s="21">
        <f t="shared" si="0"/>
        <v>0</v>
      </c>
      <c r="L16" s="21">
        <f t="shared" si="1"/>
        <v>0</v>
      </c>
    </row>
    <row r="17" spans="7:12" ht="25.5">
      <c r="G17" s="8" t="s">
        <v>125</v>
      </c>
      <c r="H17" s="8">
        <f>SUM(H4:H16)</f>
        <v>0</v>
      </c>
      <c r="I17" s="10"/>
      <c r="J17" s="10"/>
      <c r="K17" s="10"/>
      <c r="L17" s="22"/>
    </row>
    <row r="18" spans="7:12" ht="12.75">
      <c r="G18" s="10"/>
      <c r="H18" s="10"/>
      <c r="I18" s="12" t="s">
        <v>126</v>
      </c>
      <c r="J18" s="12"/>
      <c r="K18" s="10"/>
      <c r="L18" s="10"/>
    </row>
    <row r="19" spans="7:12" ht="25.5">
      <c r="G19" s="10"/>
      <c r="H19" s="10"/>
      <c r="I19" s="10"/>
      <c r="J19" s="10"/>
      <c r="K19" s="13" t="s">
        <v>127</v>
      </c>
      <c r="L19" s="23">
        <f>SUM(L4:L18)</f>
        <v>0</v>
      </c>
    </row>
    <row r="21" spans="2:12" ht="14.25" customHeight="1">
      <c r="B21" s="66" t="s">
        <v>128</v>
      </c>
      <c r="C21" s="66"/>
      <c r="D21" s="66"/>
      <c r="E21" s="66"/>
      <c r="F21" s="66"/>
      <c r="G21" s="66"/>
      <c r="H21" s="14"/>
      <c r="I21" s="14"/>
      <c r="J21" s="14"/>
      <c r="K21" s="14"/>
      <c r="L21" s="14"/>
    </row>
    <row r="22" spans="2:12" ht="12.75">
      <c r="B22" s="66"/>
      <c r="C22" s="66"/>
      <c r="D22" s="66"/>
      <c r="E22" s="66"/>
      <c r="F22" s="66"/>
      <c r="G22" s="66"/>
      <c r="H22" s="14"/>
      <c r="I22" s="14"/>
      <c r="J22" s="14"/>
      <c r="K22" s="14"/>
      <c r="L22" s="14"/>
    </row>
    <row r="23" spans="2:12" ht="12.75">
      <c r="B23" s="66"/>
      <c r="C23" s="66"/>
      <c r="D23" s="66"/>
      <c r="E23" s="66"/>
      <c r="F23" s="66"/>
      <c r="G23" s="66"/>
      <c r="H23" s="15"/>
      <c r="I23" s="14"/>
      <c r="J23" s="14"/>
      <c r="K23" s="14"/>
      <c r="L23" s="14"/>
    </row>
    <row r="24" spans="2:12" ht="14.25" customHeight="1">
      <c r="B24" s="66"/>
      <c r="C24" s="66"/>
      <c r="D24" s="66"/>
      <c r="E24" s="66"/>
      <c r="F24" s="66"/>
      <c r="G24" s="66"/>
      <c r="H24" s="15"/>
      <c r="I24" s="14"/>
      <c r="J24" s="14"/>
      <c r="K24" s="67" t="s">
        <v>129</v>
      </c>
      <c r="L24" s="67"/>
    </row>
  </sheetData>
  <sheetProtection selectLockedCells="1" selectUnlockedCells="1"/>
  <mergeCells count="4">
    <mergeCell ref="B21:G24"/>
    <mergeCell ref="K24:L24"/>
    <mergeCell ref="A4:A8"/>
    <mergeCell ref="A9:A16"/>
  </mergeCells>
  <printOptions/>
  <pageMargins left="0.75" right="0.75" top="1" bottom="1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workbookViewId="0" topLeftCell="A1">
      <selection activeCell="C93" sqref="C93"/>
    </sheetView>
  </sheetViews>
  <sheetFormatPr defaultColWidth="9.00390625" defaultRowHeight="12.75"/>
  <cols>
    <col min="1" max="1" width="7.875" style="1" customWidth="1"/>
    <col min="2" max="2" width="68.25390625" style="0" customWidth="1"/>
    <col min="3" max="3" width="39.375" style="0" customWidth="1"/>
    <col min="4" max="5" width="9.125" style="1" customWidth="1"/>
    <col min="6" max="6" width="12.375" style="1" customWidth="1"/>
    <col min="7" max="7" width="12.375" style="0" customWidth="1"/>
    <col min="9" max="9" width="12.25390625" style="0" customWidth="1"/>
    <col min="11" max="11" width="12.875" style="0" customWidth="1"/>
  </cols>
  <sheetData>
    <row r="1" spans="1:12" ht="12.75">
      <c r="A1" s="25"/>
      <c r="B1" s="7"/>
      <c r="C1" s="7"/>
      <c r="D1" s="25"/>
      <c r="E1" s="25"/>
      <c r="F1" s="25"/>
      <c r="G1" s="7"/>
      <c r="H1" s="7"/>
      <c r="I1" s="7"/>
      <c r="J1" s="7" t="s">
        <v>3</v>
      </c>
      <c r="K1" s="7"/>
      <c r="L1" s="7"/>
    </row>
    <row r="2" spans="1:12" ht="12.75">
      <c r="A2" s="25"/>
      <c r="B2" s="39" t="s">
        <v>130</v>
      </c>
      <c r="C2" s="39"/>
      <c r="D2" s="25"/>
      <c r="E2" s="25"/>
      <c r="F2" s="25"/>
      <c r="G2" s="7"/>
      <c r="H2" s="7"/>
      <c r="I2" s="7"/>
      <c r="J2" s="7"/>
      <c r="K2" s="7"/>
      <c r="L2" s="7"/>
    </row>
    <row r="3" spans="1:12" ht="31.5">
      <c r="A3" s="2" t="s">
        <v>92</v>
      </c>
      <c r="B3" s="2" t="s">
        <v>93</v>
      </c>
      <c r="C3" s="2" t="s">
        <v>94</v>
      </c>
      <c r="D3" s="2" t="s">
        <v>95</v>
      </c>
      <c r="E3" s="2" t="s">
        <v>96</v>
      </c>
      <c r="F3" s="3" t="s">
        <v>97</v>
      </c>
      <c r="G3" s="4" t="s">
        <v>98</v>
      </c>
      <c r="H3" s="4" t="s">
        <v>99</v>
      </c>
      <c r="I3" s="4" t="s">
        <v>100</v>
      </c>
      <c r="J3" s="4" t="s">
        <v>101</v>
      </c>
      <c r="K3" s="4" t="s">
        <v>102</v>
      </c>
      <c r="L3" s="4" t="s">
        <v>103</v>
      </c>
    </row>
    <row r="4" spans="1:12" ht="149.25" customHeight="1">
      <c r="A4" s="5">
        <v>1</v>
      </c>
      <c r="B4" s="6" t="s">
        <v>11</v>
      </c>
      <c r="C4" s="6"/>
      <c r="D4" s="5" t="s">
        <v>105</v>
      </c>
      <c r="E4" s="5">
        <v>7</v>
      </c>
      <c r="F4" s="33">
        <f>ROUND(E4*1.5,0)</f>
        <v>11</v>
      </c>
      <c r="G4" s="26"/>
      <c r="H4" s="40">
        <f>(F4*G4)</f>
        <v>0</v>
      </c>
      <c r="I4" s="19"/>
      <c r="J4" s="20"/>
      <c r="K4" s="21">
        <f>G4*1.08</f>
        <v>0</v>
      </c>
      <c r="L4" s="21">
        <f>H4*1.08</f>
        <v>0</v>
      </c>
    </row>
    <row r="5" spans="1:12" ht="256.5" customHeight="1">
      <c r="A5" s="5" t="s">
        <v>106</v>
      </c>
      <c r="B5" s="6" t="s">
        <v>12</v>
      </c>
      <c r="C5" s="6"/>
      <c r="D5" s="5" t="s">
        <v>105</v>
      </c>
      <c r="E5" s="5">
        <v>1</v>
      </c>
      <c r="F5" s="33">
        <f>ROUND(E5*1.5,0)</f>
        <v>2</v>
      </c>
      <c r="G5" s="26"/>
      <c r="H5" s="40">
        <f>(F5*G5)</f>
        <v>0</v>
      </c>
      <c r="I5" s="26"/>
      <c r="J5" s="26"/>
      <c r="K5" s="21">
        <f>G5*1.08</f>
        <v>0</v>
      </c>
      <c r="L5" s="21">
        <f>H5*1.08</f>
        <v>0</v>
      </c>
    </row>
    <row r="6" spans="1:12" ht="102" customHeight="1">
      <c r="A6" s="69" t="s">
        <v>107</v>
      </c>
      <c r="B6" s="6" t="s">
        <v>13</v>
      </c>
      <c r="C6" s="6"/>
      <c r="D6" s="5"/>
      <c r="E6" s="5"/>
      <c r="F6" s="33"/>
      <c r="G6" s="26"/>
      <c r="H6" s="40"/>
      <c r="I6" s="26"/>
      <c r="J6" s="26"/>
      <c r="K6" s="21"/>
      <c r="L6" s="21"/>
    </row>
    <row r="7" spans="1:12" ht="14.25">
      <c r="A7" s="69"/>
      <c r="B7" s="41" t="s">
        <v>14</v>
      </c>
      <c r="C7" s="41"/>
      <c r="D7" s="5" t="s">
        <v>105</v>
      </c>
      <c r="E7" s="42">
        <v>1</v>
      </c>
      <c r="F7" s="33">
        <f>ROUND(E7*1.5,0)</f>
        <v>2</v>
      </c>
      <c r="G7" s="26"/>
      <c r="H7" s="40">
        <f>(F7*G7)</f>
        <v>0</v>
      </c>
      <c r="I7" s="26"/>
      <c r="J7" s="26"/>
      <c r="K7" s="21">
        <f>G7*1.08</f>
        <v>0</v>
      </c>
      <c r="L7" s="21">
        <f>H7*1.08</f>
        <v>0</v>
      </c>
    </row>
    <row r="8" spans="1:12" ht="14.25">
      <c r="A8" s="69"/>
      <c r="B8" s="41" t="s">
        <v>15</v>
      </c>
      <c r="C8" s="41"/>
      <c r="D8" s="5" t="s">
        <v>105</v>
      </c>
      <c r="E8" s="42">
        <v>1</v>
      </c>
      <c r="F8" s="33">
        <f>ROUND(E8*1.5,0)</f>
        <v>2</v>
      </c>
      <c r="G8" s="26"/>
      <c r="H8" s="40">
        <f>(F8*G8)</f>
        <v>0</v>
      </c>
      <c r="I8" s="26"/>
      <c r="J8" s="26"/>
      <c r="K8" s="21">
        <f>G8*1.08</f>
        <v>0</v>
      </c>
      <c r="L8" s="21">
        <f>H8*1.08</f>
        <v>0</v>
      </c>
    </row>
    <row r="9" spans="1:12" ht="304.5" customHeight="1">
      <c r="A9" s="69" t="s">
        <v>108</v>
      </c>
      <c r="B9" s="6" t="s">
        <v>16</v>
      </c>
      <c r="C9" s="6"/>
      <c r="D9" s="5"/>
      <c r="E9" s="5"/>
      <c r="F9" s="33"/>
      <c r="G9" s="26"/>
      <c r="H9" s="40"/>
      <c r="I9" s="26"/>
      <c r="J9" s="26"/>
      <c r="K9" s="21"/>
      <c r="L9" s="26"/>
    </row>
    <row r="10" spans="1:12" ht="14.25">
      <c r="A10" s="69"/>
      <c r="B10" s="41" t="s">
        <v>17</v>
      </c>
      <c r="C10" s="41"/>
      <c r="D10" s="5" t="s">
        <v>105</v>
      </c>
      <c r="E10" s="42">
        <v>13</v>
      </c>
      <c r="F10" s="33">
        <f>ROUND(E10*1.5,0)</f>
        <v>20</v>
      </c>
      <c r="G10" s="26"/>
      <c r="H10" s="40">
        <f>(F10*G10)</f>
        <v>0</v>
      </c>
      <c r="I10" s="26"/>
      <c r="J10" s="26"/>
      <c r="K10" s="21">
        <f>G10*1.08</f>
        <v>0</v>
      </c>
      <c r="L10" s="21">
        <f>H10*1.08</f>
        <v>0</v>
      </c>
    </row>
    <row r="11" spans="1:12" ht="14.25">
      <c r="A11" s="69"/>
      <c r="B11" s="41" t="s">
        <v>18</v>
      </c>
      <c r="C11" s="41"/>
      <c r="D11" s="5" t="s">
        <v>105</v>
      </c>
      <c r="E11" s="42">
        <v>27</v>
      </c>
      <c r="F11" s="33">
        <f>ROUND(E11*1.5,0)</f>
        <v>41</v>
      </c>
      <c r="G11" s="26"/>
      <c r="H11" s="40">
        <f>(F11*G11)</f>
        <v>0</v>
      </c>
      <c r="I11" s="26"/>
      <c r="J11" s="26"/>
      <c r="K11" s="21">
        <f>G11*1.08</f>
        <v>0</v>
      </c>
      <c r="L11" s="21">
        <f>H11*1.08</f>
        <v>0</v>
      </c>
    </row>
    <row r="12" spans="1:12" ht="242.25" customHeight="1">
      <c r="A12" s="69" t="s">
        <v>109</v>
      </c>
      <c r="B12" s="6" t="s">
        <v>19</v>
      </c>
      <c r="C12" s="6"/>
      <c r="D12" s="5"/>
      <c r="E12" s="5"/>
      <c r="F12" s="33"/>
      <c r="G12" s="26"/>
      <c r="H12" s="40"/>
      <c r="I12" s="26"/>
      <c r="J12" s="26"/>
      <c r="K12" s="21"/>
      <c r="L12" s="26"/>
    </row>
    <row r="13" spans="1:12" ht="14.25">
      <c r="A13" s="69"/>
      <c r="B13" s="41" t="s">
        <v>20</v>
      </c>
      <c r="C13" s="41"/>
      <c r="D13" s="5" t="s">
        <v>105</v>
      </c>
      <c r="E13" s="42">
        <v>7</v>
      </c>
      <c r="F13" s="33">
        <f>ROUND(E13*1.5,0)</f>
        <v>11</v>
      </c>
      <c r="G13" s="26"/>
      <c r="H13" s="40">
        <f>(F13*G13)</f>
        <v>0</v>
      </c>
      <c r="I13" s="26"/>
      <c r="J13" s="26"/>
      <c r="K13" s="21">
        <f>G13*1.08</f>
        <v>0</v>
      </c>
      <c r="L13" s="21">
        <f>H13*1.08</f>
        <v>0</v>
      </c>
    </row>
    <row r="14" spans="1:12" ht="14.25">
      <c r="A14" s="69"/>
      <c r="B14" s="41" t="s">
        <v>18</v>
      </c>
      <c r="C14" s="41"/>
      <c r="D14" s="5" t="s">
        <v>105</v>
      </c>
      <c r="E14" s="42">
        <v>27</v>
      </c>
      <c r="F14" s="33">
        <f>ROUND(E14*1.5,0)</f>
        <v>41</v>
      </c>
      <c r="G14" s="26"/>
      <c r="H14" s="40">
        <f>(F14*G14)</f>
        <v>0</v>
      </c>
      <c r="I14" s="26"/>
      <c r="J14" s="26"/>
      <c r="K14" s="21">
        <f>G14*1.08</f>
        <v>0</v>
      </c>
      <c r="L14" s="21">
        <f>H14*1.08</f>
        <v>0</v>
      </c>
    </row>
    <row r="15" spans="1:12" ht="178.5">
      <c r="A15" s="69" t="s">
        <v>110</v>
      </c>
      <c r="B15" s="6" t="s">
        <v>21</v>
      </c>
      <c r="C15" s="6"/>
      <c r="D15" s="5"/>
      <c r="E15" s="5"/>
      <c r="F15" s="33"/>
      <c r="G15" s="26"/>
      <c r="H15" s="40"/>
      <c r="I15" s="26"/>
      <c r="J15" s="26"/>
      <c r="K15" s="21"/>
      <c r="L15" s="26"/>
    </row>
    <row r="16" spans="1:12" ht="14.25">
      <c r="A16" s="69"/>
      <c r="B16" s="41" t="s">
        <v>22</v>
      </c>
      <c r="C16" s="41"/>
      <c r="D16" s="5" t="s">
        <v>105</v>
      </c>
      <c r="E16" s="42">
        <v>7</v>
      </c>
      <c r="F16" s="33">
        <f>ROUND(E16*1.5,0)</f>
        <v>11</v>
      </c>
      <c r="G16" s="26"/>
      <c r="H16" s="40">
        <f>(F16*G16)</f>
        <v>0</v>
      </c>
      <c r="I16" s="26"/>
      <c r="J16" s="26"/>
      <c r="K16" s="21">
        <f>G16*1.08</f>
        <v>0</v>
      </c>
      <c r="L16" s="21">
        <f>H16*1.08</f>
        <v>0</v>
      </c>
    </row>
    <row r="17" spans="1:12" ht="14.25">
      <c r="A17" s="69"/>
      <c r="B17" s="41" t="s">
        <v>23</v>
      </c>
      <c r="C17" s="41"/>
      <c r="D17" s="5" t="s">
        <v>105</v>
      </c>
      <c r="E17" s="42">
        <v>7</v>
      </c>
      <c r="F17" s="33">
        <f>ROUND(E17*1.5,0)</f>
        <v>11</v>
      </c>
      <c r="G17" s="26"/>
      <c r="H17" s="40">
        <f>(F17*G17)</f>
        <v>0</v>
      </c>
      <c r="I17" s="26"/>
      <c r="J17" s="26"/>
      <c r="K17" s="21">
        <f>G17*1.08</f>
        <v>0</v>
      </c>
      <c r="L17" s="21">
        <f>H17*1.08</f>
        <v>0</v>
      </c>
    </row>
    <row r="18" spans="1:12" ht="214.5" customHeight="1">
      <c r="A18" s="69" t="s">
        <v>111</v>
      </c>
      <c r="B18" s="6" t="s">
        <v>24</v>
      </c>
      <c r="C18" s="6"/>
      <c r="D18" s="5"/>
      <c r="E18" s="5"/>
      <c r="F18" s="33"/>
      <c r="G18" s="26"/>
      <c r="H18" s="40"/>
      <c r="I18" s="26"/>
      <c r="J18" s="26"/>
      <c r="K18" s="21"/>
      <c r="L18" s="26"/>
    </row>
    <row r="19" spans="1:12" ht="14.25">
      <c r="A19" s="69"/>
      <c r="B19" s="41" t="s">
        <v>25</v>
      </c>
      <c r="C19" s="41"/>
      <c r="D19" s="5" t="s">
        <v>105</v>
      </c>
      <c r="E19" s="42">
        <v>7</v>
      </c>
      <c r="F19" s="33">
        <f aca="true" t="shared" si="0" ref="F19:F25">ROUND(E19*1.5,0)</f>
        <v>11</v>
      </c>
      <c r="G19" s="26"/>
      <c r="H19" s="40">
        <f aca="true" t="shared" si="1" ref="H19:H25">(F19*G19)</f>
        <v>0</v>
      </c>
      <c r="I19" s="26"/>
      <c r="J19" s="26"/>
      <c r="K19" s="21">
        <f aca="true" t="shared" si="2" ref="K19:K25">G19*1.08</f>
        <v>0</v>
      </c>
      <c r="L19" s="21">
        <f aca="true" t="shared" si="3" ref="L19:L25">H19*1.08</f>
        <v>0</v>
      </c>
    </row>
    <row r="20" spans="1:12" ht="14.25">
      <c r="A20" s="69"/>
      <c r="B20" s="41" t="s">
        <v>26</v>
      </c>
      <c r="C20" s="41"/>
      <c r="D20" s="5" t="s">
        <v>105</v>
      </c>
      <c r="E20" s="42">
        <v>7</v>
      </c>
      <c r="F20" s="33">
        <f t="shared" si="0"/>
        <v>11</v>
      </c>
      <c r="G20" s="26"/>
      <c r="H20" s="40">
        <f t="shared" si="1"/>
        <v>0</v>
      </c>
      <c r="I20" s="26"/>
      <c r="J20" s="26"/>
      <c r="K20" s="21">
        <f t="shared" si="2"/>
        <v>0</v>
      </c>
      <c r="L20" s="21">
        <f t="shared" si="3"/>
        <v>0</v>
      </c>
    </row>
    <row r="21" spans="1:12" ht="14.25">
      <c r="A21" s="69"/>
      <c r="B21" s="41" t="s">
        <v>27</v>
      </c>
      <c r="C21" s="41"/>
      <c r="D21" s="5" t="s">
        <v>105</v>
      </c>
      <c r="E21" s="42">
        <v>40</v>
      </c>
      <c r="F21" s="33">
        <f t="shared" si="0"/>
        <v>60</v>
      </c>
      <c r="G21" s="26"/>
      <c r="H21" s="40">
        <f t="shared" si="1"/>
        <v>0</v>
      </c>
      <c r="I21" s="26"/>
      <c r="J21" s="26"/>
      <c r="K21" s="21">
        <f t="shared" si="2"/>
        <v>0</v>
      </c>
      <c r="L21" s="21">
        <f t="shared" si="3"/>
        <v>0</v>
      </c>
    </row>
    <row r="22" spans="1:12" ht="14.25">
      <c r="A22" s="69"/>
      <c r="B22" s="41" t="s">
        <v>28</v>
      </c>
      <c r="C22" s="41"/>
      <c r="D22" s="5" t="s">
        <v>105</v>
      </c>
      <c r="E22" s="42">
        <v>40</v>
      </c>
      <c r="F22" s="33">
        <f t="shared" si="0"/>
        <v>60</v>
      </c>
      <c r="G22" s="26"/>
      <c r="H22" s="40">
        <f t="shared" si="1"/>
        <v>0</v>
      </c>
      <c r="I22" s="26"/>
      <c r="J22" s="26"/>
      <c r="K22" s="21">
        <f t="shared" si="2"/>
        <v>0</v>
      </c>
      <c r="L22" s="21">
        <f t="shared" si="3"/>
        <v>0</v>
      </c>
    </row>
    <row r="23" spans="1:12" ht="14.25">
      <c r="A23" s="69"/>
      <c r="B23" s="41" t="s">
        <v>88</v>
      </c>
      <c r="C23" s="41"/>
      <c r="D23" s="5" t="s">
        <v>105</v>
      </c>
      <c r="E23" s="42">
        <v>27</v>
      </c>
      <c r="F23" s="33">
        <f t="shared" si="0"/>
        <v>41</v>
      </c>
      <c r="G23" s="26"/>
      <c r="H23" s="40">
        <f t="shared" si="1"/>
        <v>0</v>
      </c>
      <c r="I23" s="26"/>
      <c r="J23" s="26"/>
      <c r="K23" s="21">
        <f t="shared" si="2"/>
        <v>0</v>
      </c>
      <c r="L23" s="21">
        <f t="shared" si="3"/>
        <v>0</v>
      </c>
    </row>
    <row r="24" spans="1:12" ht="14.25">
      <c r="A24" s="69"/>
      <c r="B24" s="41" t="s">
        <v>29</v>
      </c>
      <c r="C24" s="41"/>
      <c r="D24" s="5" t="s">
        <v>105</v>
      </c>
      <c r="E24" s="42">
        <v>13</v>
      </c>
      <c r="F24" s="33">
        <f t="shared" si="0"/>
        <v>20</v>
      </c>
      <c r="G24" s="26"/>
      <c r="H24" s="40">
        <f t="shared" si="1"/>
        <v>0</v>
      </c>
      <c r="I24" s="26"/>
      <c r="J24" s="26"/>
      <c r="K24" s="21">
        <f t="shared" si="2"/>
        <v>0</v>
      </c>
      <c r="L24" s="21">
        <f t="shared" si="3"/>
        <v>0</v>
      </c>
    </row>
    <row r="25" spans="1:12" ht="14.25">
      <c r="A25" s="69"/>
      <c r="B25" s="41" t="s">
        <v>30</v>
      </c>
      <c r="C25" s="41"/>
      <c r="D25" s="5" t="s">
        <v>105</v>
      </c>
      <c r="E25" s="42">
        <v>13</v>
      </c>
      <c r="F25" s="33">
        <f t="shared" si="0"/>
        <v>20</v>
      </c>
      <c r="G25" s="26"/>
      <c r="H25" s="40">
        <f t="shared" si="1"/>
        <v>0</v>
      </c>
      <c r="I25" s="26"/>
      <c r="J25" s="26"/>
      <c r="K25" s="21">
        <f t="shared" si="2"/>
        <v>0</v>
      </c>
      <c r="L25" s="21">
        <f t="shared" si="3"/>
        <v>0</v>
      </c>
    </row>
    <row r="26" spans="1:12" ht="223.5" customHeight="1">
      <c r="A26" s="69" t="s">
        <v>112</v>
      </c>
      <c r="B26" s="6" t="s">
        <v>31</v>
      </c>
      <c r="C26" s="6"/>
      <c r="D26" s="5"/>
      <c r="E26" s="5"/>
      <c r="F26" s="33"/>
      <c r="G26" s="26"/>
      <c r="H26" s="40"/>
      <c r="I26" s="26"/>
      <c r="J26" s="26"/>
      <c r="K26" s="21"/>
      <c r="L26" s="26"/>
    </row>
    <row r="27" spans="1:12" ht="14.25">
      <c r="A27" s="69"/>
      <c r="B27" s="41" t="s">
        <v>32</v>
      </c>
      <c r="C27" s="41"/>
      <c r="D27" s="5" t="s">
        <v>105</v>
      </c>
      <c r="E27" s="42">
        <v>10</v>
      </c>
      <c r="F27" s="33">
        <f>ROUND(E27*1.5,0)</f>
        <v>15</v>
      </c>
      <c r="G27" s="26"/>
      <c r="H27" s="40">
        <f>(F27*G27)</f>
        <v>0</v>
      </c>
      <c r="I27" s="26"/>
      <c r="J27" s="26"/>
      <c r="K27" s="21">
        <f>G27*1.08</f>
        <v>0</v>
      </c>
      <c r="L27" s="21">
        <f>H27*1.08</f>
        <v>0</v>
      </c>
    </row>
    <row r="28" spans="1:12" ht="191.25">
      <c r="A28" s="69" t="s">
        <v>113</v>
      </c>
      <c r="B28" s="6" t="s">
        <v>33</v>
      </c>
      <c r="C28" s="6"/>
      <c r="D28" s="5"/>
      <c r="E28" s="5"/>
      <c r="F28" s="33"/>
      <c r="G28" s="26"/>
      <c r="H28" s="40"/>
      <c r="I28" s="26"/>
      <c r="J28" s="26"/>
      <c r="K28" s="21"/>
      <c r="L28" s="21"/>
    </row>
    <row r="29" spans="1:12" ht="14.25">
      <c r="A29" s="69"/>
      <c r="B29" s="41" t="s">
        <v>34</v>
      </c>
      <c r="C29" s="41"/>
      <c r="D29" s="5" t="s">
        <v>105</v>
      </c>
      <c r="E29" s="42">
        <v>10</v>
      </c>
      <c r="F29" s="33">
        <f>ROUND(E29*1.5,0)</f>
        <v>15</v>
      </c>
      <c r="G29" s="26"/>
      <c r="H29" s="40">
        <f>(F29*G29)</f>
        <v>0</v>
      </c>
      <c r="I29" s="26"/>
      <c r="J29" s="26"/>
      <c r="K29" s="21">
        <f>G29*1.08</f>
        <v>0</v>
      </c>
      <c r="L29" s="21">
        <f>H29*1.08</f>
        <v>0</v>
      </c>
    </row>
    <row r="30" spans="1:12" s="38" customFormat="1" ht="259.5" customHeight="1">
      <c r="A30" s="70" t="s">
        <v>114</v>
      </c>
      <c r="B30" s="43" t="s">
        <v>35</v>
      </c>
      <c r="C30" s="43"/>
      <c r="D30" s="36"/>
      <c r="E30" s="36"/>
      <c r="F30" s="33"/>
      <c r="G30" s="37"/>
      <c r="H30" s="40"/>
      <c r="I30" s="37"/>
      <c r="J30" s="37"/>
      <c r="K30" s="21"/>
      <c r="L30" s="21"/>
    </row>
    <row r="31" spans="1:12" s="38" customFormat="1" ht="14.25">
      <c r="A31" s="70"/>
      <c r="B31" s="41" t="s">
        <v>36</v>
      </c>
      <c r="C31" s="41"/>
      <c r="D31" s="36" t="s">
        <v>105</v>
      </c>
      <c r="E31" s="42">
        <v>60</v>
      </c>
      <c r="F31" s="33">
        <f>ROUND(E31*1.5,0)</f>
        <v>90</v>
      </c>
      <c r="G31" s="37"/>
      <c r="H31" s="40">
        <f>(F31*G31)</f>
        <v>0</v>
      </c>
      <c r="I31" s="37"/>
      <c r="J31" s="37"/>
      <c r="K31" s="21">
        <f aca="true" t="shared" si="4" ref="K31:L35">G31*1.08</f>
        <v>0</v>
      </c>
      <c r="L31" s="21">
        <f t="shared" si="4"/>
        <v>0</v>
      </c>
    </row>
    <row r="32" spans="1:12" s="38" customFormat="1" ht="14.25">
      <c r="A32" s="70"/>
      <c r="B32" s="41" t="s">
        <v>37</v>
      </c>
      <c r="C32" s="41"/>
      <c r="D32" s="36" t="s">
        <v>105</v>
      </c>
      <c r="E32" s="42">
        <v>60</v>
      </c>
      <c r="F32" s="33">
        <f>ROUND(E32*1.5,0)</f>
        <v>90</v>
      </c>
      <c r="G32" s="37"/>
      <c r="H32" s="40">
        <f>(F32*G32)</f>
        <v>0</v>
      </c>
      <c r="I32" s="37"/>
      <c r="J32" s="37"/>
      <c r="K32" s="21">
        <f t="shared" si="4"/>
        <v>0</v>
      </c>
      <c r="L32" s="21">
        <f t="shared" si="4"/>
        <v>0</v>
      </c>
    </row>
    <row r="33" spans="1:12" s="38" customFormat="1" ht="14.25">
      <c r="A33" s="70"/>
      <c r="B33" s="41" t="s">
        <v>38</v>
      </c>
      <c r="C33" s="41"/>
      <c r="D33" s="36" t="s">
        <v>105</v>
      </c>
      <c r="E33" s="42">
        <v>20</v>
      </c>
      <c r="F33" s="33">
        <f>ROUND(E33*1.5,0)</f>
        <v>30</v>
      </c>
      <c r="G33" s="37"/>
      <c r="H33" s="40">
        <f>(F33*G33)</f>
        <v>0</v>
      </c>
      <c r="I33" s="37"/>
      <c r="J33" s="37"/>
      <c r="K33" s="21">
        <f t="shared" si="4"/>
        <v>0</v>
      </c>
      <c r="L33" s="21">
        <f t="shared" si="4"/>
        <v>0</v>
      </c>
    </row>
    <row r="34" spans="1:12" s="38" customFormat="1" ht="14.25">
      <c r="A34" s="70"/>
      <c r="B34" s="41" t="s">
        <v>39</v>
      </c>
      <c r="C34" s="41"/>
      <c r="D34" s="36" t="s">
        <v>105</v>
      </c>
      <c r="E34" s="42">
        <v>10</v>
      </c>
      <c r="F34" s="33">
        <f>ROUND(E34*1.5,0)</f>
        <v>15</v>
      </c>
      <c r="G34" s="37"/>
      <c r="H34" s="40">
        <f>(F34*G34)</f>
        <v>0</v>
      </c>
      <c r="I34" s="37"/>
      <c r="J34" s="37"/>
      <c r="K34" s="21">
        <f t="shared" si="4"/>
        <v>0</v>
      </c>
      <c r="L34" s="21">
        <f t="shared" si="4"/>
        <v>0</v>
      </c>
    </row>
    <row r="35" spans="1:12" s="38" customFormat="1" ht="14.25">
      <c r="A35" s="70"/>
      <c r="B35" s="41" t="s">
        <v>26</v>
      </c>
      <c r="C35" s="41"/>
      <c r="D35" s="36" t="s">
        <v>105</v>
      </c>
      <c r="E35" s="42">
        <v>2</v>
      </c>
      <c r="F35" s="33">
        <f>ROUND(E35*1.5,0)</f>
        <v>3</v>
      </c>
      <c r="G35" s="37"/>
      <c r="H35" s="40">
        <f>(F35*G35)</f>
        <v>0</v>
      </c>
      <c r="I35" s="37"/>
      <c r="J35" s="37"/>
      <c r="K35" s="21">
        <f t="shared" si="4"/>
        <v>0</v>
      </c>
      <c r="L35" s="21">
        <f t="shared" si="4"/>
        <v>0</v>
      </c>
    </row>
    <row r="36" spans="1:12" s="38" customFormat="1" ht="279.75" customHeight="1">
      <c r="A36" s="70" t="s">
        <v>115</v>
      </c>
      <c r="B36" s="43" t="s">
        <v>40</v>
      </c>
      <c r="C36" s="43"/>
      <c r="D36" s="36"/>
      <c r="E36" s="36"/>
      <c r="F36" s="33"/>
      <c r="G36" s="37"/>
      <c r="H36" s="40"/>
      <c r="I36" s="37"/>
      <c r="J36" s="37"/>
      <c r="K36" s="21"/>
      <c r="L36" s="21"/>
    </row>
    <row r="37" spans="1:12" s="38" customFormat="1" ht="14.25">
      <c r="A37" s="70"/>
      <c r="B37" s="41" t="s">
        <v>87</v>
      </c>
      <c r="C37" s="41"/>
      <c r="D37" s="36" t="s">
        <v>105</v>
      </c>
      <c r="E37" s="42">
        <v>40</v>
      </c>
      <c r="F37" s="33">
        <f>ROUND(E37*1.5,0)</f>
        <v>60</v>
      </c>
      <c r="G37" s="37"/>
      <c r="H37" s="40">
        <f>(F37*G37)</f>
        <v>0</v>
      </c>
      <c r="I37" s="37"/>
      <c r="J37" s="37"/>
      <c r="K37" s="21">
        <f aca="true" t="shared" si="5" ref="K37:L41">G37*1.08</f>
        <v>0</v>
      </c>
      <c r="L37" s="21">
        <f t="shared" si="5"/>
        <v>0</v>
      </c>
    </row>
    <row r="38" spans="1:12" s="38" customFormat="1" ht="14.25">
      <c r="A38" s="70"/>
      <c r="B38" s="41" t="s">
        <v>41</v>
      </c>
      <c r="C38" s="41"/>
      <c r="D38" s="36" t="s">
        <v>105</v>
      </c>
      <c r="E38" s="42">
        <v>40</v>
      </c>
      <c r="F38" s="33">
        <f>ROUND(E38*1.5,0)</f>
        <v>60</v>
      </c>
      <c r="G38" s="37"/>
      <c r="H38" s="40">
        <f>(F38*G38)</f>
        <v>0</v>
      </c>
      <c r="I38" s="37"/>
      <c r="J38" s="37"/>
      <c r="K38" s="21">
        <f t="shared" si="5"/>
        <v>0</v>
      </c>
      <c r="L38" s="21">
        <f t="shared" si="5"/>
        <v>0</v>
      </c>
    </row>
    <row r="39" spans="1:12" s="38" customFormat="1" ht="14.25">
      <c r="A39" s="70"/>
      <c r="B39" s="41" t="s">
        <v>42</v>
      </c>
      <c r="C39" s="41"/>
      <c r="D39" s="36" t="s">
        <v>105</v>
      </c>
      <c r="E39" s="42">
        <v>20</v>
      </c>
      <c r="F39" s="33">
        <f>ROUND(E39*1.5,0)</f>
        <v>30</v>
      </c>
      <c r="G39" s="37"/>
      <c r="H39" s="40">
        <f>(F39*G39)</f>
        <v>0</v>
      </c>
      <c r="I39" s="37"/>
      <c r="J39" s="37"/>
      <c r="K39" s="21">
        <f t="shared" si="5"/>
        <v>0</v>
      </c>
      <c r="L39" s="21">
        <f t="shared" si="5"/>
        <v>0</v>
      </c>
    </row>
    <row r="40" spans="1:12" s="38" customFormat="1" ht="14.25">
      <c r="A40" s="70"/>
      <c r="B40" s="41" t="s">
        <v>43</v>
      </c>
      <c r="C40" s="41"/>
      <c r="D40" s="36" t="s">
        <v>105</v>
      </c>
      <c r="E40" s="42">
        <v>20</v>
      </c>
      <c r="F40" s="33">
        <f>ROUND(E40*1.5,0)</f>
        <v>30</v>
      </c>
      <c r="G40" s="37"/>
      <c r="H40" s="40">
        <f>(F40*G40)</f>
        <v>0</v>
      </c>
      <c r="I40" s="37"/>
      <c r="J40" s="37"/>
      <c r="K40" s="21">
        <f t="shared" si="5"/>
        <v>0</v>
      </c>
      <c r="L40" s="21">
        <f t="shared" si="5"/>
        <v>0</v>
      </c>
    </row>
    <row r="41" spans="1:12" s="38" customFormat="1" ht="14.25">
      <c r="A41" s="70"/>
      <c r="B41" s="41" t="s">
        <v>44</v>
      </c>
      <c r="C41" s="41"/>
      <c r="D41" s="36" t="s">
        <v>105</v>
      </c>
      <c r="E41" s="42">
        <v>40</v>
      </c>
      <c r="F41" s="33">
        <f>ROUND(E41*1.5,0)</f>
        <v>60</v>
      </c>
      <c r="G41" s="37"/>
      <c r="H41" s="40">
        <f>(F41*G41)</f>
        <v>0</v>
      </c>
      <c r="I41" s="37"/>
      <c r="J41" s="37"/>
      <c r="K41" s="21">
        <f t="shared" si="5"/>
        <v>0</v>
      </c>
      <c r="L41" s="21">
        <f t="shared" si="5"/>
        <v>0</v>
      </c>
    </row>
    <row r="42" spans="1:12" ht="242.25">
      <c r="A42" s="69" t="s">
        <v>116</v>
      </c>
      <c r="B42" s="6" t="s">
        <v>45</v>
      </c>
      <c r="C42" s="6"/>
      <c r="D42" s="5"/>
      <c r="E42" s="5"/>
      <c r="F42" s="33"/>
      <c r="G42" s="26"/>
      <c r="H42" s="40"/>
      <c r="I42" s="26"/>
      <c r="J42" s="26"/>
      <c r="K42" s="21"/>
      <c r="L42" s="21"/>
    </row>
    <row r="43" spans="1:12" ht="14.25">
      <c r="A43" s="69"/>
      <c r="B43" s="41" t="s">
        <v>46</v>
      </c>
      <c r="C43" s="41"/>
      <c r="D43" s="5" t="s">
        <v>105</v>
      </c>
      <c r="E43" s="42">
        <v>2</v>
      </c>
      <c r="F43" s="33">
        <f>ROUND(E43*1.5,0)</f>
        <v>3</v>
      </c>
      <c r="G43" s="26"/>
      <c r="H43" s="40">
        <f>(F43*G43)</f>
        <v>0</v>
      </c>
      <c r="I43" s="26"/>
      <c r="J43" s="26"/>
      <c r="K43" s="21">
        <f aca="true" t="shared" si="6" ref="K43:L45">G43*1.08</f>
        <v>0</v>
      </c>
      <c r="L43" s="21">
        <f t="shared" si="6"/>
        <v>0</v>
      </c>
    </row>
    <row r="44" spans="1:12" ht="14.25">
      <c r="A44" s="69"/>
      <c r="B44" s="41" t="s">
        <v>47</v>
      </c>
      <c r="C44" s="41"/>
      <c r="D44" s="5" t="s">
        <v>105</v>
      </c>
      <c r="E44" s="42">
        <v>4</v>
      </c>
      <c r="F44" s="33">
        <f>ROUND(E44*1.5,0)</f>
        <v>6</v>
      </c>
      <c r="G44" s="26"/>
      <c r="H44" s="40">
        <f>(F44*G44)</f>
        <v>0</v>
      </c>
      <c r="I44" s="26"/>
      <c r="J44" s="26"/>
      <c r="K44" s="21">
        <f t="shared" si="6"/>
        <v>0</v>
      </c>
      <c r="L44" s="21">
        <f t="shared" si="6"/>
        <v>0</v>
      </c>
    </row>
    <row r="45" spans="1:12" ht="14.25">
      <c r="A45" s="69"/>
      <c r="B45" s="41" t="s">
        <v>48</v>
      </c>
      <c r="C45" s="41"/>
      <c r="D45" s="5" t="s">
        <v>105</v>
      </c>
      <c r="E45" s="42">
        <v>2</v>
      </c>
      <c r="F45" s="33">
        <f>ROUND(E45*1.5,0)</f>
        <v>3</v>
      </c>
      <c r="G45" s="26"/>
      <c r="H45" s="40">
        <f>(F45*G45)</f>
        <v>0</v>
      </c>
      <c r="I45" s="26"/>
      <c r="J45" s="26"/>
      <c r="K45" s="21">
        <f t="shared" si="6"/>
        <v>0</v>
      </c>
      <c r="L45" s="21">
        <f t="shared" si="6"/>
        <v>0</v>
      </c>
    </row>
    <row r="46" spans="1:12" ht="153">
      <c r="A46" s="69" t="s">
        <v>117</v>
      </c>
      <c r="B46" s="6" t="s">
        <v>49</v>
      </c>
      <c r="C46" s="6"/>
      <c r="D46" s="5"/>
      <c r="E46" s="5"/>
      <c r="F46" s="33"/>
      <c r="G46" s="26"/>
      <c r="H46" s="40"/>
      <c r="I46" s="26"/>
      <c r="J46" s="26"/>
      <c r="K46" s="21"/>
      <c r="L46" s="21"/>
    </row>
    <row r="47" spans="1:12" ht="14.25">
      <c r="A47" s="69"/>
      <c r="B47" s="41" t="s">
        <v>50</v>
      </c>
      <c r="C47" s="41"/>
      <c r="D47" s="5" t="s">
        <v>105</v>
      </c>
      <c r="E47" s="42">
        <v>2</v>
      </c>
      <c r="F47" s="33">
        <f>ROUND(E47*1.5,0)</f>
        <v>3</v>
      </c>
      <c r="G47" s="26"/>
      <c r="H47" s="40">
        <f>(F47*G47)</f>
        <v>0</v>
      </c>
      <c r="I47" s="26"/>
      <c r="J47" s="26"/>
      <c r="K47" s="21">
        <f>G47*1.08</f>
        <v>0</v>
      </c>
      <c r="L47" s="21">
        <f>H47*1.08</f>
        <v>0</v>
      </c>
    </row>
    <row r="48" spans="1:12" ht="14.25">
      <c r="A48" s="69"/>
      <c r="B48" s="41" t="s">
        <v>51</v>
      </c>
      <c r="C48" s="41"/>
      <c r="D48" s="5" t="s">
        <v>105</v>
      </c>
      <c r="E48" s="42">
        <v>2</v>
      </c>
      <c r="F48" s="33">
        <f>ROUND(E48*1.5,0)</f>
        <v>3</v>
      </c>
      <c r="G48" s="26"/>
      <c r="H48" s="40">
        <f>(F48*G48)</f>
        <v>0</v>
      </c>
      <c r="I48" s="26"/>
      <c r="J48" s="26"/>
      <c r="K48" s="21">
        <f>G48*1.08</f>
        <v>0</v>
      </c>
      <c r="L48" s="21">
        <f>H48*1.08</f>
        <v>0</v>
      </c>
    </row>
    <row r="49" spans="1:12" ht="330" customHeight="1">
      <c r="A49" s="69" t="s">
        <v>118</v>
      </c>
      <c r="B49" s="6" t="s">
        <v>52</v>
      </c>
      <c r="C49" s="6"/>
      <c r="D49" s="5"/>
      <c r="E49" s="5"/>
      <c r="F49" s="33"/>
      <c r="G49" s="26"/>
      <c r="H49" s="40"/>
      <c r="I49" s="26"/>
      <c r="J49" s="26"/>
      <c r="K49" s="21"/>
      <c r="L49" s="21"/>
    </row>
    <row r="50" spans="1:12" ht="14.25">
      <c r="A50" s="69"/>
      <c r="B50" s="41" t="s">
        <v>53</v>
      </c>
      <c r="C50" s="41"/>
      <c r="D50" s="5" t="s">
        <v>105</v>
      </c>
      <c r="E50" s="42">
        <v>2</v>
      </c>
      <c r="F50" s="33">
        <f>ROUND(E50*1.5,0)</f>
        <v>3</v>
      </c>
      <c r="G50" s="26"/>
      <c r="H50" s="40">
        <f>(F50*G50)</f>
        <v>0</v>
      </c>
      <c r="I50" s="26"/>
      <c r="J50" s="26"/>
      <c r="K50" s="21">
        <f>G50*1.08</f>
        <v>0</v>
      </c>
      <c r="L50" s="21">
        <f>H50*1.08</f>
        <v>0</v>
      </c>
    </row>
    <row r="51" spans="1:12" ht="14.25">
      <c r="A51" s="69"/>
      <c r="B51" s="41" t="s">
        <v>54</v>
      </c>
      <c r="C51" s="41"/>
      <c r="D51" s="5" t="s">
        <v>105</v>
      </c>
      <c r="E51" s="42">
        <v>7</v>
      </c>
      <c r="F51" s="33">
        <f>ROUND(E51*1.5,0)</f>
        <v>11</v>
      </c>
      <c r="G51" s="26"/>
      <c r="H51" s="40">
        <f>(F51*G51)</f>
        <v>0</v>
      </c>
      <c r="I51" s="26"/>
      <c r="J51" s="26"/>
      <c r="K51" s="21">
        <f>G51*1.08</f>
        <v>0</v>
      </c>
      <c r="L51" s="21">
        <f>H51*1.08</f>
        <v>0</v>
      </c>
    </row>
    <row r="52" spans="1:12" ht="216.75">
      <c r="A52" s="69" t="s">
        <v>119</v>
      </c>
      <c r="B52" s="6" t="s">
        <v>55</v>
      </c>
      <c r="C52" s="6"/>
      <c r="D52" s="5"/>
      <c r="E52" s="5"/>
      <c r="F52" s="33">
        <f>ROUND(E52*1.5,0)</f>
        <v>0</v>
      </c>
      <c r="G52" s="26"/>
      <c r="H52" s="40">
        <f>(F52*G52)</f>
        <v>0</v>
      </c>
      <c r="I52" s="26"/>
      <c r="J52" s="26"/>
      <c r="K52" s="21"/>
      <c r="L52" s="26"/>
    </row>
    <row r="53" spans="1:12" ht="14.25">
      <c r="A53" s="69"/>
      <c r="B53" s="41" t="s">
        <v>56</v>
      </c>
      <c r="C53" s="41"/>
      <c r="D53" s="5" t="s">
        <v>105</v>
      </c>
      <c r="E53" s="42">
        <v>2</v>
      </c>
      <c r="F53" s="33">
        <f>ROUND(E53*1.5,0)</f>
        <v>3</v>
      </c>
      <c r="G53" s="26"/>
      <c r="H53" s="40">
        <f>(F53*G53)</f>
        <v>0</v>
      </c>
      <c r="I53" s="26"/>
      <c r="J53" s="26"/>
      <c r="K53" s="21">
        <f>G53*1.08</f>
        <v>0</v>
      </c>
      <c r="L53" s="21">
        <f>H53*1.08</f>
        <v>0</v>
      </c>
    </row>
    <row r="54" spans="1:12" ht="242.25">
      <c r="A54" s="69" t="s">
        <v>120</v>
      </c>
      <c r="B54" s="6" t="s">
        <v>57</v>
      </c>
      <c r="C54" s="6"/>
      <c r="D54" s="5"/>
      <c r="E54" s="5"/>
      <c r="F54" s="33"/>
      <c r="G54" s="26"/>
      <c r="H54" s="40"/>
      <c r="I54" s="26"/>
      <c r="J54" s="26"/>
      <c r="K54" s="21"/>
      <c r="L54" s="26"/>
    </row>
    <row r="55" spans="1:12" ht="14.25">
      <c r="A55" s="69"/>
      <c r="B55" s="41" t="s">
        <v>58</v>
      </c>
      <c r="C55" s="41"/>
      <c r="D55" s="5" t="s">
        <v>105</v>
      </c>
      <c r="E55" s="42">
        <v>2</v>
      </c>
      <c r="F55" s="33">
        <f>ROUND(E55*1.5,0)</f>
        <v>3</v>
      </c>
      <c r="G55" s="26"/>
      <c r="H55" s="40">
        <f>(F55*G55)</f>
        <v>0</v>
      </c>
      <c r="I55" s="26"/>
      <c r="J55" s="26"/>
      <c r="K55" s="21">
        <f>G55*1.08</f>
        <v>0</v>
      </c>
      <c r="L55" s="21">
        <f>H55*1.08</f>
        <v>0</v>
      </c>
    </row>
    <row r="56" spans="1:12" ht="278.25" customHeight="1">
      <c r="A56" s="69" t="s">
        <v>121</v>
      </c>
      <c r="B56" s="6" t="s">
        <v>59</v>
      </c>
      <c r="C56" s="6"/>
      <c r="D56" s="5"/>
      <c r="E56" s="5"/>
      <c r="F56" s="33"/>
      <c r="G56" s="26"/>
      <c r="H56" s="40"/>
      <c r="I56" s="26"/>
      <c r="J56" s="26"/>
      <c r="K56" s="21"/>
      <c r="L56" s="26"/>
    </row>
    <row r="57" spans="1:12" ht="14.25">
      <c r="A57" s="69"/>
      <c r="B57" s="41" t="s">
        <v>60</v>
      </c>
      <c r="C57" s="41"/>
      <c r="D57" s="5" t="s">
        <v>105</v>
      </c>
      <c r="E57" s="42">
        <v>2</v>
      </c>
      <c r="F57" s="33">
        <f>ROUND(E57*1.5,0)</f>
        <v>3</v>
      </c>
      <c r="G57" s="26"/>
      <c r="H57" s="40">
        <f>(F57*G57)</f>
        <v>0</v>
      </c>
      <c r="I57" s="26"/>
      <c r="J57" s="26"/>
      <c r="K57" s="21">
        <f aca="true" t="shared" si="7" ref="K57:L59">G57*1.08</f>
        <v>0</v>
      </c>
      <c r="L57" s="21">
        <f t="shared" si="7"/>
        <v>0</v>
      </c>
    </row>
    <row r="58" spans="1:12" ht="14.25">
      <c r="A58" s="69"/>
      <c r="B58" s="41" t="s">
        <v>61</v>
      </c>
      <c r="C58" s="41"/>
      <c r="D58" s="5" t="s">
        <v>105</v>
      </c>
      <c r="E58" s="42">
        <v>2</v>
      </c>
      <c r="F58" s="33">
        <f>ROUND(E58*1.5,0)</f>
        <v>3</v>
      </c>
      <c r="G58" s="26"/>
      <c r="H58" s="40">
        <f>(F58*G58)</f>
        <v>0</v>
      </c>
      <c r="I58" s="26"/>
      <c r="J58" s="26"/>
      <c r="K58" s="21">
        <f t="shared" si="7"/>
        <v>0</v>
      </c>
      <c r="L58" s="21">
        <f t="shared" si="7"/>
        <v>0</v>
      </c>
    </row>
    <row r="59" spans="1:12" ht="14.25">
      <c r="A59" s="69"/>
      <c r="B59" s="41" t="s">
        <v>62</v>
      </c>
      <c r="C59" s="41"/>
      <c r="D59" s="5" t="s">
        <v>105</v>
      </c>
      <c r="E59" s="42">
        <v>2</v>
      </c>
      <c r="F59" s="33">
        <f>ROUND(E59*1.5,0)</f>
        <v>3</v>
      </c>
      <c r="G59" s="26"/>
      <c r="H59" s="40">
        <f>(F59*G59)</f>
        <v>0</v>
      </c>
      <c r="I59" s="26"/>
      <c r="J59" s="26"/>
      <c r="K59" s="21">
        <f t="shared" si="7"/>
        <v>0</v>
      </c>
      <c r="L59" s="21">
        <f t="shared" si="7"/>
        <v>0</v>
      </c>
    </row>
    <row r="60" spans="1:12" ht="289.5" customHeight="1">
      <c r="A60" s="69" t="s">
        <v>122</v>
      </c>
      <c r="B60" s="43" t="s">
        <v>63</v>
      </c>
      <c r="C60" s="43"/>
      <c r="D60" s="5"/>
      <c r="E60" s="5"/>
      <c r="F60" s="33"/>
      <c r="G60" s="26"/>
      <c r="H60" s="40"/>
      <c r="I60" s="26"/>
      <c r="J60" s="26"/>
      <c r="K60" s="21"/>
      <c r="L60" s="26"/>
    </row>
    <row r="61" spans="1:12" ht="14.25">
      <c r="A61" s="69"/>
      <c r="B61" s="41" t="s">
        <v>64</v>
      </c>
      <c r="C61" s="41"/>
      <c r="D61" s="5" t="s">
        <v>105</v>
      </c>
      <c r="E61" s="42">
        <v>12</v>
      </c>
      <c r="F61" s="33">
        <f>ROUND(E61*1.5,0)</f>
        <v>18</v>
      </c>
      <c r="G61" s="26"/>
      <c r="H61" s="40">
        <f>(F61*G61)</f>
        <v>0</v>
      </c>
      <c r="I61" s="26"/>
      <c r="J61" s="26"/>
      <c r="K61" s="21">
        <f aca="true" t="shared" si="8" ref="K61:L65">G61*1.08</f>
        <v>0</v>
      </c>
      <c r="L61" s="21">
        <f t="shared" si="8"/>
        <v>0</v>
      </c>
    </row>
    <row r="62" spans="1:12" ht="14.25">
      <c r="A62" s="69"/>
      <c r="B62" s="41" t="s">
        <v>65</v>
      </c>
      <c r="C62" s="41"/>
      <c r="D62" s="5" t="s">
        <v>105</v>
      </c>
      <c r="E62" s="42">
        <v>4</v>
      </c>
      <c r="F62" s="33">
        <f>ROUND(E62*1.5,0)</f>
        <v>6</v>
      </c>
      <c r="G62" s="26"/>
      <c r="H62" s="40">
        <f>(F62*G62)</f>
        <v>0</v>
      </c>
      <c r="I62" s="26"/>
      <c r="J62" s="26"/>
      <c r="K62" s="21">
        <f t="shared" si="8"/>
        <v>0</v>
      </c>
      <c r="L62" s="21">
        <f t="shared" si="8"/>
        <v>0</v>
      </c>
    </row>
    <row r="63" spans="1:12" ht="14.25">
      <c r="A63" s="69"/>
      <c r="B63" s="41" t="s">
        <v>66</v>
      </c>
      <c r="C63" s="41"/>
      <c r="D63" s="5" t="s">
        <v>105</v>
      </c>
      <c r="E63" s="42">
        <v>12</v>
      </c>
      <c r="F63" s="33">
        <f>ROUND(E63*1.5,0)</f>
        <v>18</v>
      </c>
      <c r="G63" s="26"/>
      <c r="H63" s="40">
        <f>(F63*G63)</f>
        <v>0</v>
      </c>
      <c r="I63" s="26"/>
      <c r="J63" s="26"/>
      <c r="K63" s="21">
        <f t="shared" si="8"/>
        <v>0</v>
      </c>
      <c r="L63" s="21">
        <f t="shared" si="8"/>
        <v>0</v>
      </c>
    </row>
    <row r="64" spans="1:12" ht="14.25">
      <c r="A64" s="69"/>
      <c r="B64" s="41" t="s">
        <v>67</v>
      </c>
      <c r="C64" s="41"/>
      <c r="D64" s="5" t="s">
        <v>105</v>
      </c>
      <c r="E64" s="42">
        <v>2</v>
      </c>
      <c r="F64" s="33">
        <f>ROUND(E64*1.5,0)</f>
        <v>3</v>
      </c>
      <c r="G64" s="26"/>
      <c r="H64" s="40">
        <f>(F64*G64)</f>
        <v>0</v>
      </c>
      <c r="I64" s="26"/>
      <c r="J64" s="26"/>
      <c r="K64" s="21">
        <f t="shared" si="8"/>
        <v>0</v>
      </c>
      <c r="L64" s="21">
        <f t="shared" si="8"/>
        <v>0</v>
      </c>
    </row>
    <row r="65" spans="1:12" ht="14.25">
      <c r="A65" s="69"/>
      <c r="B65" s="26" t="s">
        <v>68</v>
      </c>
      <c r="C65" s="26"/>
      <c r="D65" s="5" t="s">
        <v>105</v>
      </c>
      <c r="E65" s="42">
        <v>12</v>
      </c>
      <c r="F65" s="33">
        <f>ROUND(E65*1.5,0)</f>
        <v>18</v>
      </c>
      <c r="G65" s="26"/>
      <c r="H65" s="40">
        <f>(F65*G65)</f>
        <v>0</v>
      </c>
      <c r="I65" s="26"/>
      <c r="J65" s="26"/>
      <c r="K65" s="21">
        <f t="shared" si="8"/>
        <v>0</v>
      </c>
      <c r="L65" s="21">
        <f t="shared" si="8"/>
        <v>0</v>
      </c>
    </row>
    <row r="66" spans="1:12" ht="178.5">
      <c r="A66" s="69" t="s">
        <v>123</v>
      </c>
      <c r="B66" s="6" t="s">
        <v>69</v>
      </c>
      <c r="C66" s="6"/>
      <c r="D66" s="5"/>
      <c r="E66" s="5"/>
      <c r="F66" s="33"/>
      <c r="G66" s="26"/>
      <c r="H66" s="40"/>
      <c r="I66" s="26"/>
      <c r="J66" s="26"/>
      <c r="K66" s="21"/>
      <c r="L66" s="26"/>
    </row>
    <row r="67" spans="1:12" ht="14.25">
      <c r="A67" s="69"/>
      <c r="B67" s="41" t="s">
        <v>70</v>
      </c>
      <c r="C67" s="41"/>
      <c r="D67" s="5" t="s">
        <v>105</v>
      </c>
      <c r="E67" s="42">
        <v>2</v>
      </c>
      <c r="F67" s="33">
        <f>ROUND(E67*1.5,0)</f>
        <v>3</v>
      </c>
      <c r="G67" s="26"/>
      <c r="H67" s="40">
        <f>(F67*G67)</f>
        <v>0</v>
      </c>
      <c r="I67" s="26"/>
      <c r="J67" s="26"/>
      <c r="K67" s="21">
        <f>G67*1.08</f>
        <v>0</v>
      </c>
      <c r="L67" s="21">
        <f>H67*1.08</f>
        <v>0</v>
      </c>
    </row>
    <row r="68" spans="1:12" ht="14.25">
      <c r="A68" s="69"/>
      <c r="B68" s="41" t="s">
        <v>71</v>
      </c>
      <c r="C68" s="41"/>
      <c r="D68" s="5"/>
      <c r="E68" s="42">
        <v>3</v>
      </c>
      <c r="F68" s="33">
        <f>ROUND(E68*1.5,0)</f>
        <v>5</v>
      </c>
      <c r="G68" s="26"/>
      <c r="H68" s="40">
        <f>(F68*G68)</f>
        <v>0</v>
      </c>
      <c r="I68" s="26"/>
      <c r="J68" s="26"/>
      <c r="K68" s="21">
        <f>G68*1.08</f>
        <v>0</v>
      </c>
      <c r="L68" s="21">
        <f>H68*1.08</f>
        <v>0</v>
      </c>
    </row>
    <row r="69" spans="1:12" ht="140.25">
      <c r="A69" s="69" t="s">
        <v>124</v>
      </c>
      <c r="B69" s="6" t="s">
        <v>72</v>
      </c>
      <c r="C69" s="6"/>
      <c r="D69" s="5"/>
      <c r="E69" s="5"/>
      <c r="F69" s="33"/>
      <c r="G69" s="26"/>
      <c r="H69" s="40"/>
      <c r="I69" s="26"/>
      <c r="J69" s="26"/>
      <c r="K69" s="21"/>
      <c r="L69" s="26"/>
    </row>
    <row r="70" spans="1:12" ht="14.25">
      <c r="A70" s="69"/>
      <c r="B70" s="41" t="s">
        <v>73</v>
      </c>
      <c r="C70" s="41"/>
      <c r="D70" s="5" t="s">
        <v>105</v>
      </c>
      <c r="E70" s="42">
        <v>7</v>
      </c>
      <c r="F70" s="33">
        <f>ROUND(E70*1.5,0)</f>
        <v>11</v>
      </c>
      <c r="G70" s="26"/>
      <c r="H70" s="40">
        <f>(F70*G70)</f>
        <v>0</v>
      </c>
      <c r="I70" s="26"/>
      <c r="J70" s="26"/>
      <c r="K70" s="21">
        <f>G70*1.08</f>
        <v>0</v>
      </c>
      <c r="L70" s="21">
        <f>H70*1.08</f>
        <v>0</v>
      </c>
    </row>
    <row r="71" spans="1:12" ht="191.25">
      <c r="A71" s="69" t="s">
        <v>89</v>
      </c>
      <c r="B71" s="6" t="s">
        <v>74</v>
      </c>
      <c r="C71" s="6"/>
      <c r="D71" s="5"/>
      <c r="E71" s="5"/>
      <c r="F71" s="33"/>
      <c r="G71" s="26"/>
      <c r="H71" s="40"/>
      <c r="I71" s="26"/>
      <c r="J71" s="26"/>
      <c r="K71" s="21"/>
      <c r="L71" s="26"/>
    </row>
    <row r="72" spans="1:12" ht="14.25">
      <c r="A72" s="69"/>
      <c r="B72" s="41" t="s">
        <v>75</v>
      </c>
      <c r="C72" s="41"/>
      <c r="D72" s="5" t="s">
        <v>105</v>
      </c>
      <c r="E72" s="42">
        <v>1</v>
      </c>
      <c r="F72" s="33">
        <f>ROUND(E72*1.5,0)</f>
        <v>2</v>
      </c>
      <c r="G72" s="26"/>
      <c r="H72" s="40">
        <f>(F72*G72)</f>
        <v>0</v>
      </c>
      <c r="I72" s="26"/>
      <c r="J72" s="26"/>
      <c r="K72" s="21">
        <f aca="true" t="shared" si="9" ref="K72:L76">G72*1.08</f>
        <v>0</v>
      </c>
      <c r="L72" s="21">
        <f t="shared" si="9"/>
        <v>0</v>
      </c>
    </row>
    <row r="73" spans="1:12" ht="14.25">
      <c r="A73" s="69"/>
      <c r="B73" s="41" t="s">
        <v>76</v>
      </c>
      <c r="C73" s="41"/>
      <c r="D73" s="5" t="s">
        <v>105</v>
      </c>
      <c r="E73" s="42">
        <v>1</v>
      </c>
      <c r="F73" s="33">
        <f>ROUND(E73*1.5,0)</f>
        <v>2</v>
      </c>
      <c r="G73" s="26"/>
      <c r="H73" s="40">
        <f>(F73*G73)</f>
        <v>0</v>
      </c>
      <c r="I73" s="26"/>
      <c r="J73" s="26"/>
      <c r="K73" s="21">
        <f t="shared" si="9"/>
        <v>0</v>
      </c>
      <c r="L73" s="21">
        <f t="shared" si="9"/>
        <v>0</v>
      </c>
    </row>
    <row r="74" spans="1:12" ht="14.25">
      <c r="A74" s="69"/>
      <c r="B74" s="41" t="s">
        <v>77</v>
      </c>
      <c r="C74" s="41"/>
      <c r="D74" s="5" t="s">
        <v>105</v>
      </c>
      <c r="E74" s="42">
        <v>2</v>
      </c>
      <c r="F74" s="33">
        <f>ROUND(E74*1.5,0)</f>
        <v>3</v>
      </c>
      <c r="G74" s="26"/>
      <c r="H74" s="40">
        <f>(F74*G74)</f>
        <v>0</v>
      </c>
      <c r="I74" s="26"/>
      <c r="J74" s="26"/>
      <c r="K74" s="21">
        <f t="shared" si="9"/>
        <v>0</v>
      </c>
      <c r="L74" s="21">
        <f t="shared" si="9"/>
        <v>0</v>
      </c>
    </row>
    <row r="75" spans="1:12" ht="14.25">
      <c r="A75" s="69"/>
      <c r="B75" s="41" t="s">
        <v>78</v>
      </c>
      <c r="C75" s="41"/>
      <c r="D75" s="5" t="s">
        <v>105</v>
      </c>
      <c r="E75" s="42">
        <v>2</v>
      </c>
      <c r="F75" s="33">
        <f>ROUND(E75*1.5,0)</f>
        <v>3</v>
      </c>
      <c r="G75" s="26"/>
      <c r="H75" s="40">
        <f>(F75*G75)</f>
        <v>0</v>
      </c>
      <c r="I75" s="26"/>
      <c r="J75" s="26"/>
      <c r="K75" s="21">
        <f t="shared" si="9"/>
        <v>0</v>
      </c>
      <c r="L75" s="21">
        <f t="shared" si="9"/>
        <v>0</v>
      </c>
    </row>
    <row r="76" spans="1:12" ht="14.25">
      <c r="A76" s="69"/>
      <c r="B76" s="41" t="s">
        <v>79</v>
      </c>
      <c r="C76" s="41"/>
      <c r="D76" s="5"/>
      <c r="E76" s="42">
        <v>1</v>
      </c>
      <c r="F76" s="33">
        <f>ROUND(E76*1.5,0)</f>
        <v>2</v>
      </c>
      <c r="G76" s="26"/>
      <c r="H76" s="40">
        <f>(F76*G76)</f>
        <v>0</v>
      </c>
      <c r="I76" s="26"/>
      <c r="J76" s="26"/>
      <c r="K76" s="21">
        <f t="shared" si="9"/>
        <v>0</v>
      </c>
      <c r="L76" s="21">
        <f t="shared" si="9"/>
        <v>0</v>
      </c>
    </row>
    <row r="77" spans="1:12" ht="165.75">
      <c r="A77" s="69" t="s">
        <v>90</v>
      </c>
      <c r="B77" s="43" t="s">
        <v>80</v>
      </c>
      <c r="C77" s="43"/>
      <c r="D77" s="5"/>
      <c r="E77" s="5"/>
      <c r="F77" s="33"/>
      <c r="G77" s="26"/>
      <c r="H77" s="40"/>
      <c r="I77" s="26"/>
      <c r="J77" s="26"/>
      <c r="K77" s="21"/>
      <c r="L77" s="21"/>
    </row>
    <row r="78" spans="1:12" ht="14.25">
      <c r="A78" s="69"/>
      <c r="B78" s="41" t="s">
        <v>81</v>
      </c>
      <c r="C78" s="41"/>
      <c r="D78" s="5" t="s">
        <v>105</v>
      </c>
      <c r="E78" s="42">
        <v>3</v>
      </c>
      <c r="F78" s="33">
        <f>ROUND(E78*1.5,0)</f>
        <v>5</v>
      </c>
      <c r="G78" s="26"/>
      <c r="H78" s="40">
        <f>(F78*G78)</f>
        <v>0</v>
      </c>
      <c r="I78" s="26"/>
      <c r="J78" s="26"/>
      <c r="K78" s="21">
        <f>G78*1.08</f>
        <v>0</v>
      </c>
      <c r="L78" s="21">
        <f>H78*1.08</f>
        <v>0</v>
      </c>
    </row>
    <row r="79" spans="1:12" ht="14.25">
      <c r="A79" s="69"/>
      <c r="B79" s="41" t="s">
        <v>82</v>
      </c>
      <c r="C79" s="41"/>
      <c r="D79" s="5" t="s">
        <v>105</v>
      </c>
      <c r="E79" s="42">
        <v>2</v>
      </c>
      <c r="F79" s="33">
        <f>ROUND(E79*1.5,0)</f>
        <v>3</v>
      </c>
      <c r="G79" s="26"/>
      <c r="H79" s="40">
        <f>(F79*G79)</f>
        <v>0</v>
      </c>
      <c r="I79" s="26"/>
      <c r="J79" s="26"/>
      <c r="K79" s="21">
        <f>G79*1.08</f>
        <v>0</v>
      </c>
      <c r="L79" s="21">
        <f>H79*1.08</f>
        <v>0</v>
      </c>
    </row>
    <row r="80" spans="1:12" ht="25.5">
      <c r="A80" s="44"/>
      <c r="B80" s="45"/>
      <c r="C80" s="45"/>
      <c r="D80" s="44"/>
      <c r="E80" s="44"/>
      <c r="F80" s="44"/>
      <c r="G80" s="8" t="s">
        <v>125</v>
      </c>
      <c r="H80" s="9">
        <f>SUM(H4:H79)</f>
        <v>0</v>
      </c>
      <c r="I80" s="46"/>
      <c r="J80" s="46"/>
      <c r="K80" s="46"/>
      <c r="L80" s="47"/>
    </row>
    <row r="81" spans="1:12" ht="12.75">
      <c r="A81" s="44"/>
      <c r="B81" s="45"/>
      <c r="C81" s="45"/>
      <c r="D81" s="44"/>
      <c r="E81" s="44"/>
      <c r="F81" s="44"/>
      <c r="G81" s="11"/>
      <c r="H81" s="11"/>
      <c r="I81" s="12" t="s">
        <v>126</v>
      </c>
      <c r="J81" s="12"/>
      <c r="K81" s="11"/>
      <c r="L81" s="11"/>
    </row>
    <row r="82" spans="1:12" ht="25.5">
      <c r="A82" s="44"/>
      <c r="B82" s="45"/>
      <c r="C82" s="45"/>
      <c r="D82" s="44"/>
      <c r="E82" s="44"/>
      <c r="F82" s="44"/>
      <c r="G82" s="11"/>
      <c r="H82" s="11"/>
      <c r="I82" s="11"/>
      <c r="J82" s="11"/>
      <c r="K82" s="13" t="s">
        <v>127</v>
      </c>
      <c r="L82" s="13">
        <f>SUM(L4:L81)</f>
        <v>0</v>
      </c>
    </row>
    <row r="83" spans="1:12" ht="12.75">
      <c r="A83" s="44"/>
      <c r="B83" s="45"/>
      <c r="C83" s="45"/>
      <c r="D83" s="44"/>
      <c r="E83" s="44"/>
      <c r="F83" s="44"/>
      <c r="G83" s="11"/>
      <c r="H83" s="48"/>
      <c r="I83" s="11"/>
      <c r="J83" s="11"/>
      <c r="K83" s="11"/>
      <c r="L83" s="11"/>
    </row>
    <row r="84" spans="1:12" ht="12.75">
      <c r="A84" s="44"/>
      <c r="B84" s="45"/>
      <c r="C84" s="45"/>
      <c r="D84" s="44"/>
      <c r="E84" s="44"/>
      <c r="F84" s="44"/>
      <c r="G84" s="45"/>
      <c r="H84" s="48"/>
      <c r="I84" s="45"/>
      <c r="J84" s="45"/>
      <c r="K84" s="45"/>
      <c r="L84" s="45"/>
    </row>
    <row r="85" spans="1:12" ht="14.25" customHeight="1">
      <c r="A85" s="44"/>
      <c r="B85" s="66" t="s">
        <v>128</v>
      </c>
      <c r="C85" s="66"/>
      <c r="D85" s="66"/>
      <c r="E85" s="66"/>
      <c r="F85" s="66"/>
      <c r="G85" s="66"/>
      <c r="H85" s="16"/>
      <c r="I85" s="16"/>
      <c r="J85" s="16"/>
      <c r="K85" s="16"/>
      <c r="L85" s="16"/>
    </row>
    <row r="86" spans="1:12" ht="12.75">
      <c r="A86" s="44"/>
      <c r="B86" s="66"/>
      <c r="C86" s="66"/>
      <c r="D86" s="66"/>
      <c r="E86" s="66"/>
      <c r="F86" s="66"/>
      <c r="G86" s="66"/>
      <c r="H86" s="16"/>
      <c r="I86" s="16"/>
      <c r="J86" s="16"/>
      <c r="K86" s="16"/>
      <c r="L86" s="16"/>
    </row>
    <row r="87" spans="1:12" ht="12.75">
      <c r="A87" s="44"/>
      <c r="B87" s="66"/>
      <c r="C87" s="66"/>
      <c r="D87" s="66"/>
      <c r="E87" s="66"/>
      <c r="F87" s="66"/>
      <c r="G87" s="66"/>
      <c r="H87" s="49"/>
      <c r="I87" s="16"/>
      <c r="J87" s="16"/>
      <c r="K87" s="16"/>
      <c r="L87" s="16"/>
    </row>
    <row r="88" spans="1:12" ht="14.25" customHeight="1">
      <c r="A88" s="44"/>
      <c r="B88" s="66"/>
      <c r="C88" s="66"/>
      <c r="D88" s="66"/>
      <c r="E88" s="66"/>
      <c r="F88" s="66"/>
      <c r="G88" s="66"/>
      <c r="H88" s="49"/>
      <c r="I88" s="16"/>
      <c r="J88" s="16"/>
      <c r="K88" s="67" t="s">
        <v>129</v>
      </c>
      <c r="L88" s="67"/>
    </row>
  </sheetData>
  <sheetProtection selectLockedCells="1" selectUnlockedCells="1"/>
  <mergeCells count="22">
    <mergeCell ref="B85:G88"/>
    <mergeCell ref="K88:L88"/>
    <mergeCell ref="A66:A68"/>
    <mergeCell ref="A69:A70"/>
    <mergeCell ref="A71:A76"/>
    <mergeCell ref="A77:A79"/>
    <mergeCell ref="A52:A53"/>
    <mergeCell ref="A54:A55"/>
    <mergeCell ref="A56:A59"/>
    <mergeCell ref="A60:A65"/>
    <mergeCell ref="A36:A41"/>
    <mergeCell ref="A42:A45"/>
    <mergeCell ref="A46:A48"/>
    <mergeCell ref="A49:A51"/>
    <mergeCell ref="A18:A25"/>
    <mergeCell ref="A26:A27"/>
    <mergeCell ref="A28:A29"/>
    <mergeCell ref="A30:A35"/>
    <mergeCell ref="A6:A8"/>
    <mergeCell ref="A9:A11"/>
    <mergeCell ref="A12:A14"/>
    <mergeCell ref="A15:A17"/>
  </mergeCells>
  <printOptions/>
  <pageMargins left="0.75" right="0.75" top="1" bottom="1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workbookViewId="0" topLeftCell="A1">
      <selection activeCell="P7" sqref="P7"/>
    </sheetView>
  </sheetViews>
  <sheetFormatPr defaultColWidth="9.00390625" defaultRowHeight="12.75"/>
  <cols>
    <col min="1" max="1" width="4.375" style="17" customWidth="1"/>
    <col min="2" max="2" width="48.75390625" style="0" customWidth="1"/>
    <col min="3" max="3" width="38.875" style="0" customWidth="1"/>
    <col min="4" max="5" width="9.125" style="1" customWidth="1"/>
    <col min="6" max="6" width="12.25390625" style="1" customWidth="1"/>
    <col min="7" max="7" width="12.25390625" style="0" customWidth="1"/>
    <col min="9" max="9" width="11.875" style="0" customWidth="1"/>
    <col min="11" max="11" width="13.00390625" style="0" customWidth="1"/>
    <col min="12" max="12" width="10.125" style="0" customWidth="1"/>
  </cols>
  <sheetData>
    <row r="1" ht="12.75">
      <c r="J1" t="s">
        <v>3</v>
      </c>
    </row>
    <row r="2" spans="2:3" ht="12.75">
      <c r="B2" s="24" t="s">
        <v>131</v>
      </c>
      <c r="C2" s="24"/>
    </row>
    <row r="3" spans="1:12" ht="38.25">
      <c r="A3" s="2" t="s">
        <v>92</v>
      </c>
      <c r="B3" s="51" t="s">
        <v>93</v>
      </c>
      <c r="C3" s="52" t="s">
        <v>94</v>
      </c>
      <c r="D3" s="2" t="s">
        <v>95</v>
      </c>
      <c r="E3" s="2" t="s">
        <v>96</v>
      </c>
      <c r="F3" s="3" t="s">
        <v>97</v>
      </c>
      <c r="G3" s="4" t="s">
        <v>98</v>
      </c>
      <c r="H3" s="4" t="s">
        <v>99</v>
      </c>
      <c r="I3" s="4" t="s">
        <v>100</v>
      </c>
      <c r="J3" s="4" t="s">
        <v>101</v>
      </c>
      <c r="K3" s="4" t="s">
        <v>102</v>
      </c>
      <c r="L3" s="4" t="s">
        <v>103</v>
      </c>
    </row>
    <row r="4" spans="1:12" ht="140.25">
      <c r="A4" s="5" t="s">
        <v>104</v>
      </c>
      <c r="B4" s="6" t="s">
        <v>84</v>
      </c>
      <c r="C4" s="6"/>
      <c r="D4" s="5" t="s">
        <v>105</v>
      </c>
      <c r="E4" s="27">
        <v>7</v>
      </c>
      <c r="F4" s="33">
        <f aca="true" t="shared" si="0" ref="F4:F10">ROUND(E4*1.5,0)</f>
        <v>11</v>
      </c>
      <c r="G4" s="26"/>
      <c r="H4" s="50">
        <f aca="true" t="shared" si="1" ref="H4:H10">(F4*G4)</f>
        <v>0</v>
      </c>
      <c r="I4" s="19"/>
      <c r="J4" s="20"/>
      <c r="K4" s="21">
        <f aca="true" t="shared" si="2" ref="K4:K10">G4*1.08</f>
        <v>0</v>
      </c>
      <c r="L4" s="21">
        <f aca="true" t="shared" si="3" ref="L4:L11">H4*1.08</f>
        <v>0</v>
      </c>
    </row>
    <row r="5" spans="1:12" ht="51">
      <c r="A5" s="5" t="s">
        <v>106</v>
      </c>
      <c r="B5" s="6" t="s">
        <v>85</v>
      </c>
      <c r="C5" s="6"/>
      <c r="D5" s="5" t="s">
        <v>105</v>
      </c>
      <c r="E5" s="27">
        <v>5</v>
      </c>
      <c r="F5" s="33">
        <f t="shared" si="0"/>
        <v>8</v>
      </c>
      <c r="G5" s="26"/>
      <c r="H5" s="50">
        <f t="shared" si="1"/>
        <v>0</v>
      </c>
      <c r="I5" s="26"/>
      <c r="J5" s="26"/>
      <c r="K5" s="21">
        <f t="shared" si="2"/>
        <v>0</v>
      </c>
      <c r="L5" s="21">
        <f t="shared" si="3"/>
        <v>0</v>
      </c>
    </row>
    <row r="6" spans="1:12" ht="51">
      <c r="A6" s="5" t="s">
        <v>107</v>
      </c>
      <c r="B6" s="6" t="s">
        <v>86</v>
      </c>
      <c r="C6" s="6"/>
      <c r="D6" s="5" t="s">
        <v>105</v>
      </c>
      <c r="E6" s="27">
        <v>3</v>
      </c>
      <c r="F6" s="33">
        <f t="shared" si="0"/>
        <v>5</v>
      </c>
      <c r="G6" s="26"/>
      <c r="H6" s="50">
        <f t="shared" si="1"/>
        <v>0</v>
      </c>
      <c r="I6" s="26"/>
      <c r="J6" s="26"/>
      <c r="K6" s="21">
        <f t="shared" si="2"/>
        <v>0</v>
      </c>
      <c r="L6" s="21">
        <f t="shared" si="3"/>
        <v>0</v>
      </c>
    </row>
    <row r="7" spans="1:12" ht="51">
      <c r="A7" s="5" t="s">
        <v>108</v>
      </c>
      <c r="B7" s="6" t="s">
        <v>4</v>
      </c>
      <c r="C7" s="6"/>
      <c r="D7" s="5" t="s">
        <v>105</v>
      </c>
      <c r="E7" s="27">
        <v>3</v>
      </c>
      <c r="F7" s="33">
        <f t="shared" si="0"/>
        <v>5</v>
      </c>
      <c r="G7" s="26"/>
      <c r="H7" s="50">
        <f t="shared" si="1"/>
        <v>0</v>
      </c>
      <c r="I7" s="26"/>
      <c r="J7" s="26"/>
      <c r="K7" s="21">
        <f t="shared" si="2"/>
        <v>0</v>
      </c>
      <c r="L7" s="21">
        <f t="shared" si="3"/>
        <v>0</v>
      </c>
    </row>
    <row r="8" spans="1:12" ht="63.75">
      <c r="A8" s="5" t="s">
        <v>109</v>
      </c>
      <c r="B8" s="6" t="s">
        <v>5</v>
      </c>
      <c r="C8" s="6"/>
      <c r="D8" s="5" t="s">
        <v>105</v>
      </c>
      <c r="E8" s="27">
        <v>2</v>
      </c>
      <c r="F8" s="33">
        <f t="shared" si="0"/>
        <v>3</v>
      </c>
      <c r="G8" s="26"/>
      <c r="H8" s="50">
        <f t="shared" si="1"/>
        <v>0</v>
      </c>
      <c r="I8" s="26"/>
      <c r="J8" s="26"/>
      <c r="K8" s="21">
        <f t="shared" si="2"/>
        <v>0</v>
      </c>
      <c r="L8" s="21">
        <f t="shared" si="3"/>
        <v>0</v>
      </c>
    </row>
    <row r="9" spans="1:12" ht="76.5">
      <c r="A9" s="5" t="s">
        <v>110</v>
      </c>
      <c r="B9" s="6" t="s">
        <v>6</v>
      </c>
      <c r="C9" s="6"/>
      <c r="D9" s="5" t="s">
        <v>105</v>
      </c>
      <c r="E9" s="27">
        <v>7</v>
      </c>
      <c r="F9" s="33">
        <f t="shared" si="0"/>
        <v>11</v>
      </c>
      <c r="G9" s="26"/>
      <c r="H9" s="50">
        <f t="shared" si="1"/>
        <v>0</v>
      </c>
      <c r="I9" s="26"/>
      <c r="J9" s="26"/>
      <c r="K9" s="21">
        <f t="shared" si="2"/>
        <v>0</v>
      </c>
      <c r="L9" s="21">
        <f t="shared" si="3"/>
        <v>0</v>
      </c>
    </row>
    <row r="10" spans="1:12" ht="38.25">
      <c r="A10" s="5" t="s">
        <v>111</v>
      </c>
      <c r="B10" s="6" t="s">
        <v>7</v>
      </c>
      <c r="C10" s="6"/>
      <c r="D10" s="5" t="s">
        <v>105</v>
      </c>
      <c r="E10" s="27">
        <v>2</v>
      </c>
      <c r="F10" s="33">
        <f t="shared" si="0"/>
        <v>3</v>
      </c>
      <c r="G10" s="26"/>
      <c r="H10" s="50">
        <f t="shared" si="1"/>
        <v>0</v>
      </c>
      <c r="I10" s="26"/>
      <c r="J10" s="26"/>
      <c r="K10" s="21">
        <f t="shared" si="2"/>
        <v>0</v>
      </c>
      <c r="L10" s="34">
        <f t="shared" si="3"/>
        <v>0</v>
      </c>
    </row>
    <row r="11" spans="7:12" ht="25.5">
      <c r="G11" s="8" t="s">
        <v>125</v>
      </c>
      <c r="H11" s="9">
        <f>SUM(H4:H10)</f>
        <v>0</v>
      </c>
      <c r="I11" s="10"/>
      <c r="J11" s="10"/>
      <c r="K11" s="10"/>
      <c r="L11" s="35">
        <f t="shared" si="3"/>
        <v>0</v>
      </c>
    </row>
    <row r="12" spans="7:12" ht="25.5">
      <c r="G12" s="10"/>
      <c r="H12" s="10"/>
      <c r="I12" s="12" t="s">
        <v>126</v>
      </c>
      <c r="J12" s="12"/>
      <c r="K12" s="10"/>
      <c r="L12" s="10"/>
    </row>
    <row r="13" spans="7:12" ht="25.5">
      <c r="G13" s="10"/>
      <c r="H13" s="10"/>
      <c r="I13" s="10"/>
      <c r="J13" s="10"/>
      <c r="K13" s="13" t="s">
        <v>127</v>
      </c>
      <c r="L13" s="13">
        <f>SUM(L4:L12)</f>
        <v>0</v>
      </c>
    </row>
    <row r="14" spans="2:12" ht="14.25" customHeight="1">
      <c r="B14" s="66" t="s">
        <v>128</v>
      </c>
      <c r="C14" s="66"/>
      <c r="D14" s="66"/>
      <c r="E14" s="66"/>
      <c r="F14" s="66"/>
      <c r="G14" s="66"/>
      <c r="H14" s="14"/>
      <c r="I14" s="14"/>
      <c r="J14" s="14"/>
      <c r="K14" s="14"/>
      <c r="L14" s="14"/>
    </row>
    <row r="15" spans="2:12" ht="12.75">
      <c r="B15" s="66"/>
      <c r="C15" s="66"/>
      <c r="D15" s="66"/>
      <c r="E15" s="66"/>
      <c r="F15" s="66"/>
      <c r="G15" s="66"/>
      <c r="H15" s="14"/>
      <c r="I15" s="14"/>
      <c r="J15" s="14"/>
      <c r="K15" s="14"/>
      <c r="L15" s="14"/>
    </row>
    <row r="16" spans="2:12" ht="12.75">
      <c r="B16" s="66"/>
      <c r="C16" s="66"/>
      <c r="D16" s="66"/>
      <c r="E16" s="66"/>
      <c r="F16" s="66"/>
      <c r="G16" s="66"/>
      <c r="H16" s="15"/>
      <c r="I16" s="14"/>
      <c r="J16" s="14"/>
      <c r="K16" s="14"/>
      <c r="L16" s="14"/>
    </row>
    <row r="17" spans="2:12" ht="12.75" customHeight="1">
      <c r="B17" s="66"/>
      <c r="C17" s="66"/>
      <c r="D17" s="66"/>
      <c r="E17" s="66"/>
      <c r="F17" s="66"/>
      <c r="G17" s="66"/>
      <c r="H17" s="15"/>
      <c r="I17" s="14"/>
      <c r="J17" s="14"/>
      <c r="K17" s="67" t="s">
        <v>129</v>
      </c>
      <c r="L17" s="67"/>
    </row>
  </sheetData>
  <sheetProtection selectLockedCells="1" selectUnlockedCells="1"/>
  <mergeCells count="2">
    <mergeCell ref="B14:G17"/>
    <mergeCell ref="K17:L17"/>
  </mergeCells>
  <printOptions/>
  <pageMargins left="0.75" right="0.75" top="1" bottom="1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"/>
  <sheetViews>
    <sheetView workbookViewId="0" topLeftCell="A1">
      <selection activeCell="I2" sqref="I2"/>
    </sheetView>
  </sheetViews>
  <sheetFormatPr defaultColWidth="9.00390625" defaultRowHeight="12.75"/>
  <cols>
    <col min="1" max="1" width="5.125" style="0" customWidth="1"/>
    <col min="2" max="2" width="40.875" style="0" customWidth="1"/>
    <col min="3" max="3" width="40.00390625" style="0" customWidth="1"/>
  </cols>
  <sheetData>
    <row r="2" spans="1:9" ht="12.75">
      <c r="A2" s="17"/>
      <c r="B2" s="24" t="s">
        <v>132</v>
      </c>
      <c r="C2" s="24"/>
      <c r="D2" s="1"/>
      <c r="E2" s="1"/>
      <c r="I2" t="s">
        <v>3</v>
      </c>
    </row>
    <row r="3" spans="1:11" ht="38.25">
      <c r="A3" s="2" t="s">
        <v>92</v>
      </c>
      <c r="B3" s="51" t="s">
        <v>93</v>
      </c>
      <c r="C3" s="52" t="s">
        <v>94</v>
      </c>
      <c r="D3" s="2" t="s">
        <v>95</v>
      </c>
      <c r="E3" s="2" t="s">
        <v>96</v>
      </c>
      <c r="F3" s="4" t="s">
        <v>98</v>
      </c>
      <c r="G3" s="4" t="s">
        <v>99</v>
      </c>
      <c r="H3" s="4" t="s">
        <v>100</v>
      </c>
      <c r="I3" s="4" t="s">
        <v>101</v>
      </c>
      <c r="J3" s="4" t="s">
        <v>102</v>
      </c>
      <c r="K3" s="4" t="s">
        <v>103</v>
      </c>
    </row>
    <row r="4" spans="1:11" ht="280.5">
      <c r="A4" s="5" t="s">
        <v>104</v>
      </c>
      <c r="B4" s="6" t="s">
        <v>8</v>
      </c>
      <c r="C4" s="6"/>
      <c r="D4" s="5" t="s">
        <v>105</v>
      </c>
      <c r="E4" s="27">
        <v>20</v>
      </c>
      <c r="F4" s="26"/>
      <c r="G4" s="50">
        <f>(E4*F4)</f>
        <v>0</v>
      </c>
      <c r="H4" s="19"/>
      <c r="I4" s="20"/>
      <c r="J4" s="21">
        <f>F4*1.08</f>
        <v>0</v>
      </c>
      <c r="K4" s="34">
        <f>G4*1.08</f>
        <v>0</v>
      </c>
    </row>
    <row r="5" spans="1:11" ht="25.5">
      <c r="A5" s="17"/>
      <c r="D5" s="1"/>
      <c r="E5" s="1"/>
      <c r="F5" s="53" t="s">
        <v>125</v>
      </c>
      <c r="G5" s="54">
        <f>SUM(G4:G4)</f>
        <v>0</v>
      </c>
      <c r="H5" s="55"/>
      <c r="I5" s="55"/>
      <c r="J5" s="55"/>
      <c r="K5" s="56">
        <f>G5*1.08</f>
        <v>0</v>
      </c>
    </row>
    <row r="6" spans="1:11" ht="25.5">
      <c r="A6" s="17"/>
      <c r="D6" s="1"/>
      <c r="E6" s="1"/>
      <c r="F6" s="55"/>
      <c r="G6" s="55"/>
      <c r="H6" s="57" t="s">
        <v>126</v>
      </c>
      <c r="I6" s="57"/>
      <c r="J6" s="55"/>
      <c r="K6" s="55"/>
    </row>
    <row r="7" spans="1:11" ht="25.5">
      <c r="A7" s="17"/>
      <c r="D7" s="1"/>
      <c r="E7" s="1"/>
      <c r="F7" s="55"/>
      <c r="G7" s="55"/>
      <c r="H7" s="55"/>
      <c r="I7" s="55"/>
      <c r="J7" s="58" t="s">
        <v>127</v>
      </c>
      <c r="K7" s="58">
        <f>SUM(K4:K6)</f>
        <v>0</v>
      </c>
    </row>
    <row r="9" spans="2:11" ht="12.75" customHeight="1">
      <c r="B9" s="66" t="s">
        <v>128</v>
      </c>
      <c r="C9" s="66"/>
      <c r="D9" s="66"/>
      <c r="E9" s="66"/>
      <c r="F9" s="66"/>
      <c r="G9" s="14"/>
      <c r="H9" s="14"/>
      <c r="I9" s="14"/>
      <c r="J9" s="14"/>
      <c r="K9" s="14"/>
    </row>
    <row r="10" spans="2:11" ht="12.75">
      <c r="B10" s="66"/>
      <c r="C10" s="66"/>
      <c r="D10" s="66"/>
      <c r="E10" s="66"/>
      <c r="F10" s="66"/>
      <c r="G10" s="14"/>
      <c r="H10" s="14"/>
      <c r="I10" s="14"/>
      <c r="J10" s="14"/>
      <c r="K10" s="14"/>
    </row>
    <row r="11" spans="2:11" ht="12.75">
      <c r="B11" s="66"/>
      <c r="C11" s="66"/>
      <c r="D11" s="66"/>
      <c r="E11" s="66"/>
      <c r="F11" s="66"/>
      <c r="G11" s="15"/>
      <c r="H11" s="14"/>
      <c r="I11" s="14"/>
      <c r="J11" s="14"/>
      <c r="K11" s="14"/>
    </row>
    <row r="12" spans="2:11" ht="12.75" customHeight="1">
      <c r="B12" s="66"/>
      <c r="C12" s="66"/>
      <c r="D12" s="66"/>
      <c r="E12" s="66"/>
      <c r="F12" s="66"/>
      <c r="G12" s="15"/>
      <c r="H12" s="14"/>
      <c r="I12" s="14"/>
      <c r="J12" s="67" t="s">
        <v>129</v>
      </c>
      <c r="K12" s="67"/>
    </row>
  </sheetData>
  <sheetProtection selectLockedCells="1" selectUnlockedCells="1"/>
  <mergeCells count="2">
    <mergeCell ref="B9:F12"/>
    <mergeCell ref="J12:K12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36.875" style="0" customWidth="1"/>
  </cols>
  <sheetData>
    <row r="2" spans="1:4" ht="12.75">
      <c r="A2" s="17"/>
      <c r="B2" s="24" t="s">
        <v>83</v>
      </c>
      <c r="C2" s="1"/>
      <c r="D2" s="1"/>
    </row>
    <row r="3" spans="1:14" ht="31.5">
      <c r="A3" s="2" t="s">
        <v>92</v>
      </c>
      <c r="B3" s="51" t="s">
        <v>93</v>
      </c>
      <c r="C3" s="2" t="s">
        <v>95</v>
      </c>
      <c r="D3" s="2" t="s">
        <v>96</v>
      </c>
      <c r="E3" s="51" t="s">
        <v>9</v>
      </c>
      <c r="F3" s="51" t="s">
        <v>10</v>
      </c>
      <c r="G3" s="51"/>
      <c r="H3" s="51"/>
      <c r="I3" s="4" t="s">
        <v>98</v>
      </c>
      <c r="J3" s="4" t="s">
        <v>99</v>
      </c>
      <c r="K3" s="4" t="s">
        <v>100</v>
      </c>
      <c r="L3" s="4" t="s">
        <v>101</v>
      </c>
      <c r="M3" s="4" t="s">
        <v>102</v>
      </c>
      <c r="N3" s="4" t="s">
        <v>103</v>
      </c>
    </row>
    <row r="4" spans="1:14" ht="242.25">
      <c r="A4" s="5" t="s">
        <v>104</v>
      </c>
      <c r="B4" s="6" t="s">
        <v>84</v>
      </c>
      <c r="C4" s="5" t="s">
        <v>105</v>
      </c>
      <c r="D4" s="27">
        <v>7</v>
      </c>
      <c r="E4" s="59">
        <v>850</v>
      </c>
      <c r="F4" s="59">
        <f aca="true" t="shared" si="0" ref="F4:F10">D4*E4</f>
        <v>5950</v>
      </c>
      <c r="G4" s="26">
        <f aca="true" t="shared" si="1" ref="G4:G10">ROUND(D4/3,0)</f>
        <v>2</v>
      </c>
      <c r="H4" s="59">
        <f aca="true" t="shared" si="2" ref="H4:H10">E4*G4</f>
        <v>1700</v>
      </c>
      <c r="I4" s="26"/>
      <c r="J4" s="18">
        <f aca="true" t="shared" si="3" ref="J4:J10">(H4*I4)</f>
        <v>0</v>
      </c>
      <c r="K4" s="19"/>
      <c r="L4" s="20"/>
      <c r="M4" s="21">
        <f aca="true" t="shared" si="4" ref="M4:M10">I4*1.08</f>
        <v>0</v>
      </c>
      <c r="N4" s="21">
        <f aca="true" t="shared" si="5" ref="N4:N11">J4*1.08</f>
        <v>0</v>
      </c>
    </row>
    <row r="5" spans="1:14" ht="51">
      <c r="A5" s="5" t="s">
        <v>106</v>
      </c>
      <c r="B5" s="6" t="s">
        <v>85</v>
      </c>
      <c r="C5" s="5" t="s">
        <v>105</v>
      </c>
      <c r="D5" s="27">
        <v>5</v>
      </c>
      <c r="E5" s="59">
        <v>200</v>
      </c>
      <c r="F5" s="59">
        <f t="shared" si="0"/>
        <v>1000</v>
      </c>
      <c r="G5" s="26">
        <f t="shared" si="1"/>
        <v>2</v>
      </c>
      <c r="H5" s="59">
        <f t="shared" si="2"/>
        <v>400</v>
      </c>
      <c r="I5" s="26"/>
      <c r="J5" s="18">
        <f t="shared" si="3"/>
        <v>0</v>
      </c>
      <c r="K5" s="26"/>
      <c r="L5" s="26"/>
      <c r="M5" s="21">
        <f t="shared" si="4"/>
        <v>0</v>
      </c>
      <c r="N5" s="21">
        <f t="shared" si="5"/>
        <v>0</v>
      </c>
    </row>
    <row r="6" spans="1:14" ht="63.75">
      <c r="A6" s="5" t="s">
        <v>107</v>
      </c>
      <c r="B6" s="6" t="s">
        <v>86</v>
      </c>
      <c r="C6" s="5" t="s">
        <v>105</v>
      </c>
      <c r="D6" s="27">
        <v>3</v>
      </c>
      <c r="E6" s="59">
        <v>950</v>
      </c>
      <c r="F6" s="59">
        <f t="shared" si="0"/>
        <v>2850</v>
      </c>
      <c r="G6" s="26">
        <f t="shared" si="1"/>
        <v>1</v>
      </c>
      <c r="H6" s="59">
        <f t="shared" si="2"/>
        <v>950</v>
      </c>
      <c r="I6" s="26"/>
      <c r="J6" s="18">
        <f t="shared" si="3"/>
        <v>0</v>
      </c>
      <c r="K6" s="26"/>
      <c r="L6" s="26"/>
      <c r="M6" s="21">
        <f t="shared" si="4"/>
        <v>0</v>
      </c>
      <c r="N6" s="21">
        <f t="shared" si="5"/>
        <v>0</v>
      </c>
    </row>
    <row r="7" spans="1:14" ht="76.5">
      <c r="A7" s="5" t="s">
        <v>108</v>
      </c>
      <c r="B7" s="6" t="s">
        <v>4</v>
      </c>
      <c r="C7" s="5" t="s">
        <v>105</v>
      </c>
      <c r="D7" s="27">
        <v>3</v>
      </c>
      <c r="E7" s="59">
        <v>1400</v>
      </c>
      <c r="F7" s="59">
        <f t="shared" si="0"/>
        <v>4200</v>
      </c>
      <c r="G7" s="26">
        <f t="shared" si="1"/>
        <v>1</v>
      </c>
      <c r="H7" s="59">
        <f t="shared" si="2"/>
        <v>1400</v>
      </c>
      <c r="I7" s="26"/>
      <c r="J7" s="18">
        <f t="shared" si="3"/>
        <v>0</v>
      </c>
      <c r="K7" s="26"/>
      <c r="L7" s="26"/>
      <c r="M7" s="21">
        <f t="shared" si="4"/>
        <v>0</v>
      </c>
      <c r="N7" s="21">
        <f t="shared" si="5"/>
        <v>0</v>
      </c>
    </row>
    <row r="8" spans="1:14" ht="63.75">
      <c r="A8" s="5" t="s">
        <v>109</v>
      </c>
      <c r="B8" s="6" t="s">
        <v>5</v>
      </c>
      <c r="C8" s="5" t="s">
        <v>105</v>
      </c>
      <c r="D8" s="27">
        <v>2</v>
      </c>
      <c r="E8" s="59">
        <v>100</v>
      </c>
      <c r="F8" s="59">
        <f t="shared" si="0"/>
        <v>200</v>
      </c>
      <c r="G8" s="26">
        <f t="shared" si="1"/>
        <v>1</v>
      </c>
      <c r="H8" s="59">
        <f t="shared" si="2"/>
        <v>100</v>
      </c>
      <c r="I8" s="26"/>
      <c r="J8" s="18">
        <f t="shared" si="3"/>
        <v>0</v>
      </c>
      <c r="K8" s="26"/>
      <c r="L8" s="26"/>
      <c r="M8" s="21">
        <f t="shared" si="4"/>
        <v>0</v>
      </c>
      <c r="N8" s="21">
        <f t="shared" si="5"/>
        <v>0</v>
      </c>
    </row>
    <row r="9" spans="1:14" ht="76.5">
      <c r="A9" s="5" t="s">
        <v>110</v>
      </c>
      <c r="B9" s="6" t="s">
        <v>6</v>
      </c>
      <c r="C9" s="5" t="s">
        <v>105</v>
      </c>
      <c r="D9" s="27">
        <v>7</v>
      </c>
      <c r="E9" s="59">
        <v>400</v>
      </c>
      <c r="F9" s="59">
        <f t="shared" si="0"/>
        <v>2800</v>
      </c>
      <c r="G9" s="26">
        <f t="shared" si="1"/>
        <v>2</v>
      </c>
      <c r="H9" s="59">
        <f t="shared" si="2"/>
        <v>800</v>
      </c>
      <c r="I9" s="26"/>
      <c r="J9" s="18">
        <f t="shared" si="3"/>
        <v>0</v>
      </c>
      <c r="K9" s="26"/>
      <c r="L9" s="26"/>
      <c r="M9" s="21">
        <f t="shared" si="4"/>
        <v>0</v>
      </c>
      <c r="N9" s="21">
        <f t="shared" si="5"/>
        <v>0</v>
      </c>
    </row>
    <row r="10" spans="1:14" ht="38.25">
      <c r="A10" s="5" t="s">
        <v>111</v>
      </c>
      <c r="B10" s="6" t="s">
        <v>7</v>
      </c>
      <c r="C10" s="5" t="s">
        <v>105</v>
      </c>
      <c r="D10" s="27">
        <v>2</v>
      </c>
      <c r="E10" s="59">
        <v>1700</v>
      </c>
      <c r="F10" s="59">
        <f t="shared" si="0"/>
        <v>3400</v>
      </c>
      <c r="G10" s="26">
        <f t="shared" si="1"/>
        <v>1</v>
      </c>
      <c r="H10" s="59">
        <f t="shared" si="2"/>
        <v>1700</v>
      </c>
      <c r="I10" s="26"/>
      <c r="J10" s="18">
        <f t="shared" si="3"/>
        <v>0</v>
      </c>
      <c r="K10" s="26"/>
      <c r="L10" s="26"/>
      <c r="M10" s="21">
        <f t="shared" si="4"/>
        <v>0</v>
      </c>
      <c r="N10" s="21">
        <f t="shared" si="5"/>
        <v>0</v>
      </c>
    </row>
    <row r="11" spans="1:14" ht="12.75">
      <c r="A11" s="17"/>
      <c r="C11" s="1"/>
      <c r="D11" s="1"/>
      <c r="E11" s="60"/>
      <c r="F11" s="60">
        <f>SUM(F4:F10)</f>
        <v>20400</v>
      </c>
      <c r="H11" s="61">
        <f>SUM(H4:H10)</f>
        <v>7050</v>
      </c>
      <c r="I11" s="62" t="s">
        <v>125</v>
      </c>
      <c r="J11" s="63">
        <f>SUM(J4:J10)</f>
        <v>0</v>
      </c>
      <c r="N11" s="22">
        <f t="shared" si="5"/>
        <v>0</v>
      </c>
    </row>
    <row r="12" spans="1:12" ht="12.75">
      <c r="A12" s="17"/>
      <c r="C12" s="1"/>
      <c r="D12" s="1"/>
      <c r="K12" s="64" t="s">
        <v>126</v>
      </c>
      <c r="L12" s="64"/>
    </row>
    <row r="13" spans="1:14" ht="12.75">
      <c r="A13" s="17"/>
      <c r="C13" s="1"/>
      <c r="D13" s="1"/>
      <c r="M13" s="65" t="s">
        <v>127</v>
      </c>
      <c r="N13" s="65">
        <f>SUM(N4:N12)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lucewiczl</cp:lastModifiedBy>
  <dcterms:created xsi:type="dcterms:W3CDTF">2016-10-04T05:28:19Z</dcterms:created>
  <dcterms:modified xsi:type="dcterms:W3CDTF">2016-12-08T08:26:06Z</dcterms:modified>
  <cp:category/>
  <cp:version/>
  <cp:contentType/>
  <cp:contentStatus/>
</cp:coreProperties>
</file>